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МБТ'!$A$1:$F$309</definedName>
  </definedNames>
  <calcPr calcId="145621" iterate="1"/>
</workbook>
</file>

<file path=xl/calcChain.xml><?xml version="1.0" encoding="utf-8"?>
<calcChain xmlns="http://schemas.openxmlformats.org/spreadsheetml/2006/main">
  <c r="C285" i="1" l="1"/>
  <c r="C283" i="1"/>
  <c r="C274" i="1"/>
  <c r="C109" i="1"/>
  <c r="C138" i="1"/>
  <c r="C130" i="1"/>
  <c r="C125" i="1"/>
  <c r="C141" i="1" l="1"/>
  <c r="C166" i="1" l="1"/>
  <c r="C151" i="1"/>
  <c r="C59" i="1"/>
  <c r="C280" i="1"/>
  <c r="C278" i="1"/>
  <c r="C275" i="1"/>
  <c r="C279" i="1"/>
  <c r="C282" i="1"/>
  <c r="C281" i="1"/>
  <c r="C276" i="1"/>
  <c r="D286" i="1"/>
  <c r="E286" i="1"/>
  <c r="C136" i="1"/>
  <c r="C126" i="1"/>
  <c r="C110" i="1"/>
  <c r="C286" i="1" l="1"/>
  <c r="C114" i="1"/>
  <c r="F307" i="1" l="1"/>
  <c r="E307" i="1"/>
  <c r="C307" i="1"/>
  <c r="D262" i="1" l="1"/>
  <c r="E262" i="1"/>
  <c r="C262" i="1"/>
  <c r="C236" i="1"/>
  <c r="C235" i="1"/>
  <c r="C231" i="1"/>
  <c r="C229" i="1"/>
  <c r="C227" i="1"/>
  <c r="C226" i="1"/>
  <c r="C205" i="1"/>
  <c r="C206" i="1"/>
  <c r="C207" i="1"/>
  <c r="C208" i="1"/>
  <c r="C209" i="1"/>
  <c r="C210" i="1"/>
  <c r="C211" i="1"/>
  <c r="C212" i="1"/>
  <c r="C213" i="1"/>
  <c r="C214" i="1"/>
  <c r="C204" i="1"/>
  <c r="G215" i="1"/>
  <c r="D215" i="1"/>
  <c r="E215" i="1"/>
  <c r="D195" i="1"/>
  <c r="E195" i="1"/>
  <c r="C195" i="1"/>
  <c r="C215" i="1" l="1"/>
  <c r="D168" i="1"/>
  <c r="E168" i="1"/>
  <c r="C168" i="1"/>
  <c r="D142" i="1"/>
  <c r="E142" i="1"/>
  <c r="C142" i="1"/>
  <c r="E116" i="1"/>
  <c r="D116" i="1"/>
  <c r="C116" i="1"/>
  <c r="C90" i="1"/>
  <c r="D90" i="1"/>
  <c r="E90" i="1"/>
  <c r="D64" i="1"/>
  <c r="E64" i="1"/>
  <c r="C64" i="1"/>
  <c r="C38" i="1"/>
  <c r="E38" i="1"/>
  <c r="D38" i="1"/>
  <c r="E241" i="1" l="1"/>
  <c r="D241" i="1"/>
  <c r="C241" i="1"/>
</calcChain>
</file>

<file path=xl/sharedStrings.xml><?xml version="1.0" encoding="utf-8"?>
<sst xmlns="http://schemas.openxmlformats.org/spreadsheetml/2006/main" count="308" uniqueCount="60">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</sst>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6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6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"/>
  <sheetViews>
    <sheetView tabSelected="1" view="pageBreakPreview" zoomScale="80" zoomScaleNormal="90" zoomScaleSheetLayoutView="80" workbookViewId="0">
      <selection sqref="A1:XFD4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14" width="9.140625" style="6"/>
    <col min="15" max="15" width="9.140625" style="6" customWidth="1"/>
    <col min="16" max="16384" width="9.140625" style="6"/>
  </cols>
  <sheetData>
    <row r="1" spans="1:5" x14ac:dyDescent="0.25">
      <c r="D1" s="23"/>
    </row>
    <row r="2" spans="1:5" ht="21" customHeight="1" x14ac:dyDescent="0.25"/>
    <row r="3" spans="1:5" x14ac:dyDescent="0.25">
      <c r="D3" s="6"/>
      <c r="E3" s="4" t="s">
        <v>38</v>
      </c>
    </row>
    <row r="4" spans="1:5" x14ac:dyDescent="0.25">
      <c r="D4" s="6"/>
      <c r="E4" s="4" t="s">
        <v>30</v>
      </c>
    </row>
    <row r="5" spans="1:5" x14ac:dyDescent="0.25">
      <c r="D5" s="6"/>
      <c r="E5" s="4" t="s">
        <v>40</v>
      </c>
    </row>
    <row r="6" spans="1:5" x14ac:dyDescent="0.25">
      <c r="B6" s="10"/>
      <c r="D6" s="6"/>
      <c r="E6" s="4" t="s">
        <v>50</v>
      </c>
    </row>
    <row r="7" spans="1:5" x14ac:dyDescent="0.3">
      <c r="B7" s="10"/>
      <c r="C7" s="10"/>
      <c r="D7" s="6"/>
      <c r="E7" s="5" t="s">
        <v>56</v>
      </c>
    </row>
    <row r="8" spans="1:5" x14ac:dyDescent="0.25">
      <c r="D8" s="11"/>
      <c r="E8" s="12"/>
    </row>
    <row r="9" spans="1:5" x14ac:dyDescent="0.25">
      <c r="A9" s="39" t="s">
        <v>0</v>
      </c>
      <c r="B9" s="39"/>
      <c r="C9" s="39"/>
      <c r="D9" s="39"/>
      <c r="E9" s="39"/>
    </row>
    <row r="10" spans="1:5" s="21" customFormat="1" ht="41.25" customHeight="1" x14ac:dyDescent="0.25">
      <c r="A10" s="46" t="s">
        <v>52</v>
      </c>
      <c r="B10" s="46"/>
      <c r="C10" s="46"/>
      <c r="D10" s="46"/>
      <c r="E10" s="46"/>
    </row>
    <row r="11" spans="1:5" x14ac:dyDescent="0.25">
      <c r="A11" s="34"/>
      <c r="B11" s="34"/>
      <c r="C11" s="34"/>
      <c r="D11" s="34"/>
      <c r="E11" s="34"/>
    </row>
    <row r="12" spans="1:5" x14ac:dyDescent="0.25">
      <c r="E12" s="10" t="s">
        <v>1</v>
      </c>
    </row>
    <row r="13" spans="1:5" x14ac:dyDescent="0.25">
      <c r="A13" s="39" t="s">
        <v>0</v>
      </c>
      <c r="B13" s="39"/>
      <c r="C13" s="39"/>
      <c r="D13" s="39"/>
      <c r="E13" s="39"/>
    </row>
    <row r="14" spans="1:5" ht="76.5" customHeight="1" x14ac:dyDescent="0.25">
      <c r="A14" s="40" t="s">
        <v>32</v>
      </c>
      <c r="B14" s="40"/>
      <c r="C14" s="40"/>
      <c r="D14" s="40"/>
      <c r="E14" s="40"/>
    </row>
    <row r="16" spans="1:5" x14ac:dyDescent="0.25">
      <c r="A16" s="41" t="s">
        <v>29</v>
      </c>
      <c r="B16" s="42" t="s">
        <v>2</v>
      </c>
      <c r="C16" s="42" t="s">
        <v>3</v>
      </c>
      <c r="D16" s="42"/>
      <c r="E16" s="42"/>
    </row>
    <row r="17" spans="1:5" x14ac:dyDescent="0.25">
      <c r="A17" s="41"/>
      <c r="B17" s="42"/>
      <c r="C17" s="13" t="s">
        <v>39</v>
      </c>
      <c r="D17" s="13" t="s">
        <v>41</v>
      </c>
      <c r="E17" s="13" t="s">
        <v>51</v>
      </c>
    </row>
    <row r="18" spans="1:5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</row>
    <row r="19" spans="1:5" ht="27" customHeight="1" x14ac:dyDescent="0.25">
      <c r="A19" s="3">
        <v>1</v>
      </c>
      <c r="B19" s="2" t="s">
        <v>19</v>
      </c>
      <c r="C19" s="16">
        <v>201770</v>
      </c>
      <c r="D19" s="16">
        <v>0</v>
      </c>
      <c r="E19" s="16">
        <v>0</v>
      </c>
    </row>
    <row r="20" spans="1:5" ht="27" customHeight="1" x14ac:dyDescent="0.25">
      <c r="A20" s="3">
        <v>2</v>
      </c>
      <c r="B20" s="2" t="s">
        <v>31</v>
      </c>
      <c r="C20" s="16">
        <v>69384</v>
      </c>
      <c r="D20" s="16">
        <v>0</v>
      </c>
      <c r="E20" s="16">
        <v>0</v>
      </c>
    </row>
    <row r="21" spans="1:5" ht="27" customHeight="1" x14ac:dyDescent="0.25">
      <c r="A21" s="3">
        <v>3</v>
      </c>
      <c r="B21" s="2" t="s">
        <v>14</v>
      </c>
      <c r="C21" s="16">
        <v>60385</v>
      </c>
      <c r="D21" s="16">
        <v>0</v>
      </c>
      <c r="E21" s="16">
        <v>0</v>
      </c>
    </row>
    <row r="22" spans="1:5" ht="27" customHeight="1" x14ac:dyDescent="0.25">
      <c r="A22" s="3">
        <v>4</v>
      </c>
      <c r="B22" s="2" t="s">
        <v>5</v>
      </c>
      <c r="C22" s="16">
        <v>120262</v>
      </c>
      <c r="D22" s="16">
        <v>0</v>
      </c>
      <c r="E22" s="16">
        <v>0</v>
      </c>
    </row>
    <row r="23" spans="1:5" ht="27" customHeight="1" x14ac:dyDescent="0.25">
      <c r="A23" s="3">
        <v>5</v>
      </c>
      <c r="B23" s="2" t="s">
        <v>15</v>
      </c>
      <c r="C23" s="16">
        <v>50605</v>
      </c>
      <c r="D23" s="16">
        <v>0</v>
      </c>
      <c r="E23" s="16">
        <v>0</v>
      </c>
    </row>
    <row r="24" spans="1:5" ht="27" customHeight="1" x14ac:dyDescent="0.25">
      <c r="A24" s="3">
        <v>6</v>
      </c>
      <c r="B24" s="2" t="s">
        <v>16</v>
      </c>
      <c r="C24" s="16">
        <v>150636</v>
      </c>
      <c r="D24" s="16">
        <v>0</v>
      </c>
      <c r="E24" s="16">
        <v>0</v>
      </c>
    </row>
    <row r="25" spans="1:5" ht="27" customHeight="1" x14ac:dyDescent="0.25">
      <c r="A25" s="3">
        <v>7</v>
      </c>
      <c r="B25" s="2" t="s">
        <v>20</v>
      </c>
      <c r="C25" s="16">
        <v>101033</v>
      </c>
      <c r="D25" s="16">
        <v>0</v>
      </c>
      <c r="E25" s="16">
        <v>0</v>
      </c>
    </row>
    <row r="26" spans="1:5" ht="27" customHeight="1" x14ac:dyDescent="0.25">
      <c r="A26" s="3">
        <v>8</v>
      </c>
      <c r="B26" s="2" t="s">
        <v>21</v>
      </c>
      <c r="C26" s="16">
        <v>288980</v>
      </c>
      <c r="D26" s="16">
        <v>0</v>
      </c>
      <c r="E26" s="16">
        <v>0</v>
      </c>
    </row>
    <row r="27" spans="1:5" ht="27" customHeight="1" x14ac:dyDescent="0.25">
      <c r="A27" s="3">
        <v>9</v>
      </c>
      <c r="B27" s="2" t="s">
        <v>37</v>
      </c>
      <c r="C27" s="16">
        <v>80484</v>
      </c>
      <c r="D27" s="16">
        <v>0</v>
      </c>
      <c r="E27" s="16">
        <v>0</v>
      </c>
    </row>
    <row r="28" spans="1:5" ht="27" customHeight="1" x14ac:dyDescent="0.25">
      <c r="A28" s="3">
        <v>10</v>
      </c>
      <c r="B28" s="2" t="s">
        <v>6</v>
      </c>
      <c r="C28" s="16">
        <v>43601</v>
      </c>
      <c r="D28" s="16">
        <v>0</v>
      </c>
      <c r="E28" s="16">
        <v>0</v>
      </c>
    </row>
    <row r="29" spans="1:5" ht="27" customHeight="1" x14ac:dyDescent="0.25">
      <c r="A29" s="3">
        <v>11</v>
      </c>
      <c r="B29" s="2" t="s">
        <v>7</v>
      </c>
      <c r="C29" s="16">
        <v>224</v>
      </c>
      <c r="D29" s="16">
        <v>0</v>
      </c>
      <c r="E29" s="16">
        <v>0</v>
      </c>
    </row>
    <row r="30" spans="1:5" ht="27" customHeight="1" x14ac:dyDescent="0.25">
      <c r="A30" s="3">
        <v>12</v>
      </c>
      <c r="B30" s="2" t="s">
        <v>8</v>
      </c>
      <c r="C30" s="16">
        <v>100394</v>
      </c>
      <c r="D30" s="16">
        <v>0</v>
      </c>
      <c r="E30" s="16">
        <v>0</v>
      </c>
    </row>
    <row r="31" spans="1:5" ht="27" customHeight="1" x14ac:dyDescent="0.25">
      <c r="A31" s="3">
        <v>13</v>
      </c>
      <c r="B31" s="2" t="s">
        <v>22</v>
      </c>
      <c r="C31" s="16">
        <v>102655</v>
      </c>
      <c r="D31" s="16">
        <v>0</v>
      </c>
      <c r="E31" s="16">
        <v>0</v>
      </c>
    </row>
    <row r="32" spans="1:5" ht="27" customHeight="1" x14ac:dyDescent="0.25">
      <c r="A32" s="3">
        <v>14</v>
      </c>
      <c r="B32" s="2" t="s">
        <v>9</v>
      </c>
      <c r="C32" s="16">
        <v>50253</v>
      </c>
      <c r="D32" s="16">
        <v>0</v>
      </c>
      <c r="E32" s="16">
        <v>0</v>
      </c>
    </row>
    <row r="33" spans="1:5" ht="27" customHeight="1" x14ac:dyDescent="0.25">
      <c r="A33" s="3">
        <v>15</v>
      </c>
      <c r="B33" s="2" t="s">
        <v>10</v>
      </c>
      <c r="C33" s="16">
        <v>62783</v>
      </c>
      <c r="D33" s="16">
        <v>0</v>
      </c>
      <c r="E33" s="16">
        <v>0</v>
      </c>
    </row>
    <row r="34" spans="1:5" ht="27" customHeight="1" x14ac:dyDescent="0.25">
      <c r="A34" s="3">
        <v>16</v>
      </c>
      <c r="B34" s="2" t="s">
        <v>17</v>
      </c>
      <c r="C34" s="16">
        <v>102073</v>
      </c>
      <c r="D34" s="16">
        <v>0</v>
      </c>
      <c r="E34" s="16">
        <v>0</v>
      </c>
    </row>
    <row r="35" spans="1:5" ht="27" customHeight="1" x14ac:dyDescent="0.25">
      <c r="A35" s="3">
        <v>17</v>
      </c>
      <c r="B35" s="2" t="s">
        <v>11</v>
      </c>
      <c r="C35" s="16">
        <v>40209</v>
      </c>
      <c r="D35" s="16">
        <v>0</v>
      </c>
      <c r="E35" s="16">
        <v>0</v>
      </c>
    </row>
    <row r="36" spans="1:5" ht="27" customHeight="1" x14ac:dyDescent="0.25">
      <c r="A36" s="3">
        <v>18</v>
      </c>
      <c r="B36" s="2" t="s">
        <v>23</v>
      </c>
      <c r="C36" s="16">
        <v>529722</v>
      </c>
      <c r="D36" s="16">
        <v>0</v>
      </c>
      <c r="E36" s="16">
        <v>0</v>
      </c>
    </row>
    <row r="37" spans="1:5" ht="27" customHeight="1" x14ac:dyDescent="0.25">
      <c r="A37" s="3">
        <v>19</v>
      </c>
      <c r="B37" s="2" t="s">
        <v>24</v>
      </c>
      <c r="C37" s="16">
        <v>650000</v>
      </c>
      <c r="D37" s="16">
        <v>0</v>
      </c>
      <c r="E37" s="16">
        <v>0</v>
      </c>
    </row>
    <row r="38" spans="1:5" ht="27.75" customHeight="1" x14ac:dyDescent="0.25">
      <c r="A38" s="37" t="s">
        <v>12</v>
      </c>
      <c r="B38" s="38"/>
      <c r="C38" s="16">
        <f>SUM(C19:C37)</f>
        <v>2805453</v>
      </c>
      <c r="D38" s="16">
        <f>SUM(D19:D37)</f>
        <v>0</v>
      </c>
      <c r="E38" s="16">
        <f>SUM(E19:E37)</f>
        <v>0</v>
      </c>
    </row>
    <row r="39" spans="1:5" x14ac:dyDescent="0.25">
      <c r="A39" s="7"/>
      <c r="B39" s="7"/>
      <c r="C39" s="8"/>
      <c r="D39" s="8"/>
      <c r="E39" s="8"/>
    </row>
    <row r="40" spans="1:5" x14ac:dyDescent="0.25">
      <c r="E40" s="10" t="s">
        <v>13</v>
      </c>
    </row>
    <row r="41" spans="1:5" x14ac:dyDescent="0.25">
      <c r="A41" s="39" t="s">
        <v>0</v>
      </c>
      <c r="B41" s="39"/>
      <c r="C41" s="39"/>
      <c r="D41" s="39"/>
      <c r="E41" s="39"/>
    </row>
    <row r="42" spans="1:5" x14ac:dyDescent="0.25">
      <c r="A42" s="40" t="s">
        <v>27</v>
      </c>
      <c r="B42" s="40"/>
      <c r="C42" s="40"/>
      <c r="D42" s="40"/>
      <c r="E42" s="40"/>
    </row>
    <row r="44" spans="1:5" x14ac:dyDescent="0.25">
      <c r="A44" s="41" t="s">
        <v>29</v>
      </c>
      <c r="B44" s="42" t="s">
        <v>2</v>
      </c>
      <c r="C44" s="42" t="s">
        <v>3</v>
      </c>
      <c r="D44" s="42"/>
      <c r="E44" s="42"/>
    </row>
    <row r="45" spans="1:5" x14ac:dyDescent="0.25">
      <c r="A45" s="41"/>
      <c r="B45" s="42"/>
      <c r="C45" s="13" t="s">
        <v>39</v>
      </c>
      <c r="D45" s="13" t="s">
        <v>41</v>
      </c>
      <c r="E45" s="13" t="s">
        <v>51</v>
      </c>
    </row>
    <row r="46" spans="1:5" x14ac:dyDescent="0.25">
      <c r="A46" s="3">
        <v>1</v>
      </c>
      <c r="B46" s="3">
        <v>2</v>
      </c>
      <c r="C46" s="3">
        <v>3</v>
      </c>
      <c r="D46" s="3">
        <v>4</v>
      </c>
      <c r="E46" s="3">
        <v>5</v>
      </c>
    </row>
    <row r="47" spans="1:5" ht="27" customHeight="1" x14ac:dyDescent="0.25">
      <c r="A47" s="3">
        <v>1</v>
      </c>
      <c r="B47" s="2" t="s">
        <v>19</v>
      </c>
      <c r="C47" s="16">
        <v>1341</v>
      </c>
      <c r="D47" s="16">
        <v>0</v>
      </c>
      <c r="E47" s="16">
        <v>0</v>
      </c>
    </row>
    <row r="48" spans="1:5" ht="27" customHeight="1" x14ac:dyDescent="0.25">
      <c r="A48" s="3">
        <v>2</v>
      </c>
      <c r="B48" s="2" t="s">
        <v>31</v>
      </c>
      <c r="C48" s="16">
        <v>669</v>
      </c>
      <c r="D48" s="16">
        <v>0</v>
      </c>
      <c r="E48" s="16">
        <v>0</v>
      </c>
    </row>
    <row r="49" spans="1:5" ht="27" customHeight="1" x14ac:dyDescent="0.25">
      <c r="A49" s="3">
        <v>3</v>
      </c>
      <c r="B49" s="2" t="s">
        <v>14</v>
      </c>
      <c r="C49" s="16">
        <v>671</v>
      </c>
      <c r="D49" s="16">
        <v>0</v>
      </c>
      <c r="E49" s="16">
        <v>0</v>
      </c>
    </row>
    <row r="50" spans="1:5" ht="27" customHeight="1" x14ac:dyDescent="0.25">
      <c r="A50" s="3">
        <v>4</v>
      </c>
      <c r="B50" s="2" t="s">
        <v>5</v>
      </c>
      <c r="C50" s="16">
        <v>456</v>
      </c>
      <c r="D50" s="16">
        <v>0</v>
      </c>
      <c r="E50" s="16">
        <v>0</v>
      </c>
    </row>
    <row r="51" spans="1:5" ht="27" customHeight="1" x14ac:dyDescent="0.25">
      <c r="A51" s="3">
        <v>5</v>
      </c>
      <c r="B51" s="2" t="s">
        <v>15</v>
      </c>
      <c r="C51" s="16">
        <v>15734</v>
      </c>
      <c r="D51" s="16">
        <v>0</v>
      </c>
      <c r="E51" s="16">
        <v>0</v>
      </c>
    </row>
    <row r="52" spans="1:5" ht="27" customHeight="1" x14ac:dyDescent="0.25">
      <c r="A52" s="3">
        <v>6</v>
      </c>
      <c r="B52" s="2" t="s">
        <v>16</v>
      </c>
      <c r="C52" s="16">
        <v>8293</v>
      </c>
      <c r="D52" s="16">
        <v>0</v>
      </c>
      <c r="E52" s="16">
        <v>0</v>
      </c>
    </row>
    <row r="53" spans="1:5" ht="27" customHeight="1" x14ac:dyDescent="0.25">
      <c r="A53" s="3">
        <v>7</v>
      </c>
      <c r="B53" s="2" t="s">
        <v>20</v>
      </c>
      <c r="C53" s="16">
        <v>10500</v>
      </c>
      <c r="D53" s="16">
        <v>0</v>
      </c>
      <c r="E53" s="16">
        <v>0</v>
      </c>
    </row>
    <row r="54" spans="1:5" ht="27" customHeight="1" x14ac:dyDescent="0.25">
      <c r="A54" s="3">
        <v>8</v>
      </c>
      <c r="B54" s="2" t="s">
        <v>21</v>
      </c>
      <c r="C54" s="16">
        <v>1706</v>
      </c>
      <c r="D54" s="16">
        <v>0</v>
      </c>
      <c r="E54" s="16">
        <v>0</v>
      </c>
    </row>
    <row r="55" spans="1:5" ht="27" customHeight="1" x14ac:dyDescent="0.25">
      <c r="A55" s="3">
        <v>9</v>
      </c>
      <c r="B55" s="2" t="s">
        <v>37</v>
      </c>
      <c r="C55" s="16">
        <v>842</v>
      </c>
      <c r="D55" s="16">
        <v>0</v>
      </c>
      <c r="E55" s="16">
        <v>0</v>
      </c>
    </row>
    <row r="56" spans="1:5" ht="27" customHeight="1" x14ac:dyDescent="0.25">
      <c r="A56" s="3">
        <v>10</v>
      </c>
      <c r="B56" s="2" t="s">
        <v>6</v>
      </c>
      <c r="C56" s="16">
        <v>23771</v>
      </c>
      <c r="D56" s="16">
        <v>0</v>
      </c>
      <c r="E56" s="16">
        <v>0</v>
      </c>
    </row>
    <row r="57" spans="1:5" ht="27" customHeight="1" x14ac:dyDescent="0.25">
      <c r="A57" s="3">
        <v>11</v>
      </c>
      <c r="B57" s="2" t="s">
        <v>7</v>
      </c>
      <c r="C57" s="16">
        <v>390</v>
      </c>
      <c r="D57" s="16">
        <v>0</v>
      </c>
      <c r="E57" s="16">
        <v>0</v>
      </c>
    </row>
    <row r="58" spans="1:5" ht="27" customHeight="1" x14ac:dyDescent="0.25">
      <c r="A58" s="3">
        <v>12</v>
      </c>
      <c r="B58" s="2" t="s">
        <v>8</v>
      </c>
      <c r="C58" s="16">
        <v>686</v>
      </c>
      <c r="D58" s="16">
        <v>0</v>
      </c>
      <c r="E58" s="16">
        <v>0</v>
      </c>
    </row>
    <row r="59" spans="1:5" ht="27" customHeight="1" x14ac:dyDescent="0.25">
      <c r="A59" s="3">
        <v>13</v>
      </c>
      <c r="B59" s="2" t="s">
        <v>22</v>
      </c>
      <c r="C59" s="16">
        <f>21813+11061</f>
        <v>32874</v>
      </c>
      <c r="D59" s="16">
        <v>0</v>
      </c>
      <c r="E59" s="16">
        <v>0</v>
      </c>
    </row>
    <row r="60" spans="1:5" ht="27" customHeight="1" x14ac:dyDescent="0.25">
      <c r="A60" s="3">
        <v>14</v>
      </c>
      <c r="B60" s="2" t="s">
        <v>9</v>
      </c>
      <c r="C60" s="16">
        <v>21083</v>
      </c>
      <c r="D60" s="16">
        <v>0</v>
      </c>
      <c r="E60" s="16">
        <v>0</v>
      </c>
    </row>
    <row r="61" spans="1:5" ht="27" customHeight="1" x14ac:dyDescent="0.25">
      <c r="A61" s="3">
        <v>15</v>
      </c>
      <c r="B61" s="2" t="s">
        <v>10</v>
      </c>
      <c r="C61" s="16">
        <v>639</v>
      </c>
      <c r="D61" s="16">
        <v>0</v>
      </c>
      <c r="E61" s="16">
        <v>0</v>
      </c>
    </row>
    <row r="62" spans="1:5" ht="27" customHeight="1" x14ac:dyDescent="0.25">
      <c r="A62" s="3">
        <v>16</v>
      </c>
      <c r="B62" s="2" t="s">
        <v>17</v>
      </c>
      <c r="C62" s="16">
        <v>5989</v>
      </c>
      <c r="D62" s="16">
        <v>0</v>
      </c>
      <c r="E62" s="16">
        <v>0</v>
      </c>
    </row>
    <row r="63" spans="1:5" ht="27" customHeight="1" x14ac:dyDescent="0.25">
      <c r="A63" s="3">
        <v>17</v>
      </c>
      <c r="B63" s="2" t="s">
        <v>11</v>
      </c>
      <c r="C63" s="16">
        <v>365</v>
      </c>
      <c r="D63" s="16">
        <v>0</v>
      </c>
      <c r="E63" s="16">
        <v>0</v>
      </c>
    </row>
    <row r="64" spans="1:5" ht="27.75" customHeight="1" x14ac:dyDescent="0.25">
      <c r="A64" s="37" t="s">
        <v>12</v>
      </c>
      <c r="B64" s="38"/>
      <c r="C64" s="16">
        <f>SUM(C47:C63)</f>
        <v>126009</v>
      </c>
      <c r="D64" s="16">
        <f t="shared" ref="D64:E64" si="0">SUM(D47:D63)</f>
        <v>0</v>
      </c>
      <c r="E64" s="16">
        <f t="shared" si="0"/>
        <v>0</v>
      </c>
    </row>
    <row r="65" spans="1:5" x14ac:dyDescent="0.25">
      <c r="A65" s="7"/>
      <c r="B65" s="7"/>
      <c r="C65" s="8"/>
      <c r="D65" s="8"/>
      <c r="E65" s="8"/>
    </row>
    <row r="66" spans="1:5" x14ac:dyDescent="0.25">
      <c r="D66" s="6"/>
      <c r="E66" s="14" t="s">
        <v>18</v>
      </c>
    </row>
    <row r="67" spans="1:5" x14ac:dyDescent="0.25">
      <c r="A67" s="39" t="s">
        <v>0</v>
      </c>
      <c r="B67" s="39"/>
      <c r="C67" s="39"/>
      <c r="D67" s="39"/>
      <c r="E67" s="39"/>
    </row>
    <row r="68" spans="1:5" x14ac:dyDescent="0.25">
      <c r="A68" s="40" t="s">
        <v>42</v>
      </c>
      <c r="B68" s="40"/>
      <c r="C68" s="40"/>
      <c r="D68" s="40"/>
      <c r="E68" s="40"/>
    </row>
    <row r="69" spans="1:5" x14ac:dyDescent="0.25">
      <c r="D69" s="6"/>
    </row>
    <row r="70" spans="1:5" x14ac:dyDescent="0.25">
      <c r="A70" s="41" t="s">
        <v>29</v>
      </c>
      <c r="B70" s="42" t="s">
        <v>2</v>
      </c>
      <c r="C70" s="42" t="s">
        <v>3</v>
      </c>
      <c r="D70" s="42"/>
      <c r="E70" s="42"/>
    </row>
    <row r="71" spans="1:5" x14ac:dyDescent="0.25">
      <c r="A71" s="41"/>
      <c r="B71" s="42"/>
      <c r="C71" s="13" t="s">
        <v>39</v>
      </c>
      <c r="D71" s="13" t="s">
        <v>41</v>
      </c>
      <c r="E71" s="13" t="s">
        <v>51</v>
      </c>
    </row>
    <row r="72" spans="1:5" x14ac:dyDescent="0.25">
      <c r="A72" s="3">
        <v>1</v>
      </c>
      <c r="B72" s="3">
        <v>2</v>
      </c>
      <c r="C72" s="3">
        <v>3</v>
      </c>
      <c r="D72" s="3">
        <v>4</v>
      </c>
      <c r="E72" s="3">
        <v>5</v>
      </c>
    </row>
    <row r="73" spans="1:5" ht="27" customHeight="1" x14ac:dyDescent="0.25">
      <c r="A73" s="3">
        <v>1</v>
      </c>
      <c r="B73" s="2" t="s">
        <v>19</v>
      </c>
      <c r="C73" s="16">
        <v>1341</v>
      </c>
      <c r="D73" s="16">
        <v>0</v>
      </c>
      <c r="E73" s="16">
        <v>0</v>
      </c>
    </row>
    <row r="74" spans="1:5" ht="27" customHeight="1" x14ac:dyDescent="0.25">
      <c r="A74" s="3">
        <v>2</v>
      </c>
      <c r="B74" s="2" t="s">
        <v>31</v>
      </c>
      <c r="C74" s="16">
        <v>669</v>
      </c>
      <c r="D74" s="16">
        <v>0</v>
      </c>
      <c r="E74" s="16">
        <v>0</v>
      </c>
    </row>
    <row r="75" spans="1:5" ht="27" customHeight="1" x14ac:dyDescent="0.25">
      <c r="A75" s="3">
        <v>3</v>
      </c>
      <c r="B75" s="2" t="s">
        <v>14</v>
      </c>
      <c r="C75" s="16">
        <v>671</v>
      </c>
      <c r="D75" s="16">
        <v>0</v>
      </c>
      <c r="E75" s="16">
        <v>0</v>
      </c>
    </row>
    <row r="76" spans="1:5" ht="27" customHeight="1" x14ac:dyDescent="0.25">
      <c r="A76" s="3">
        <v>4</v>
      </c>
      <c r="B76" s="2" t="s">
        <v>5</v>
      </c>
      <c r="C76" s="16">
        <v>456</v>
      </c>
      <c r="D76" s="16">
        <v>0</v>
      </c>
      <c r="E76" s="16">
        <v>0</v>
      </c>
    </row>
    <row r="77" spans="1:5" ht="27" customHeight="1" x14ac:dyDescent="0.25">
      <c r="A77" s="3">
        <v>5</v>
      </c>
      <c r="B77" s="2" t="s">
        <v>15</v>
      </c>
      <c r="C77" s="16">
        <v>1054</v>
      </c>
      <c r="D77" s="16">
        <v>0</v>
      </c>
      <c r="E77" s="16">
        <v>0</v>
      </c>
    </row>
    <row r="78" spans="1:5" ht="27" customHeight="1" x14ac:dyDescent="0.25">
      <c r="A78" s="3">
        <v>6</v>
      </c>
      <c r="B78" s="2" t="s">
        <v>16</v>
      </c>
      <c r="C78" s="16">
        <v>1108</v>
      </c>
      <c r="D78" s="16">
        <v>0</v>
      </c>
      <c r="E78" s="16">
        <v>0</v>
      </c>
    </row>
    <row r="79" spans="1:5" ht="27" customHeight="1" x14ac:dyDescent="0.25">
      <c r="A79" s="3">
        <v>7</v>
      </c>
      <c r="B79" s="2" t="s">
        <v>20</v>
      </c>
      <c r="C79" s="16">
        <v>1798</v>
      </c>
      <c r="D79" s="16">
        <v>0</v>
      </c>
      <c r="E79" s="16">
        <v>0</v>
      </c>
    </row>
    <row r="80" spans="1:5" ht="27" customHeight="1" x14ac:dyDescent="0.25">
      <c r="A80" s="3">
        <v>8</v>
      </c>
      <c r="B80" s="2" t="s">
        <v>21</v>
      </c>
      <c r="C80" s="16">
        <v>1706</v>
      </c>
      <c r="D80" s="16">
        <v>0</v>
      </c>
      <c r="E80" s="16">
        <v>0</v>
      </c>
    </row>
    <row r="81" spans="1:5" ht="27" customHeight="1" x14ac:dyDescent="0.25">
      <c r="A81" s="3">
        <v>9</v>
      </c>
      <c r="B81" s="2" t="s">
        <v>37</v>
      </c>
      <c r="C81" s="16">
        <v>842</v>
      </c>
      <c r="D81" s="16">
        <v>0</v>
      </c>
      <c r="E81" s="16">
        <v>0</v>
      </c>
    </row>
    <row r="82" spans="1:5" ht="27" customHeight="1" x14ac:dyDescent="0.25">
      <c r="A82" s="3">
        <v>10</v>
      </c>
      <c r="B82" s="2" t="s">
        <v>6</v>
      </c>
      <c r="C82" s="16">
        <v>698</v>
      </c>
      <c r="D82" s="16">
        <v>0</v>
      </c>
      <c r="E82" s="16">
        <v>0</v>
      </c>
    </row>
    <row r="83" spans="1:5" ht="27" customHeight="1" x14ac:dyDescent="0.25">
      <c r="A83" s="3">
        <v>11</v>
      </c>
      <c r="B83" s="2" t="s">
        <v>7</v>
      </c>
      <c r="C83" s="16">
        <v>390</v>
      </c>
      <c r="D83" s="16">
        <v>0</v>
      </c>
      <c r="E83" s="16">
        <v>0</v>
      </c>
    </row>
    <row r="84" spans="1:5" ht="27" customHeight="1" x14ac:dyDescent="0.25">
      <c r="A84" s="3">
        <v>12</v>
      </c>
      <c r="B84" s="2" t="s">
        <v>8</v>
      </c>
      <c r="C84" s="16">
        <v>686</v>
      </c>
      <c r="D84" s="16">
        <v>0</v>
      </c>
      <c r="E84" s="16">
        <v>0</v>
      </c>
    </row>
    <row r="85" spans="1:5" ht="27" customHeight="1" x14ac:dyDescent="0.25">
      <c r="A85" s="3">
        <v>13</v>
      </c>
      <c r="B85" s="2" t="s">
        <v>22</v>
      </c>
      <c r="C85" s="16">
        <v>1140</v>
      </c>
      <c r="D85" s="16">
        <v>0</v>
      </c>
      <c r="E85" s="16">
        <v>0</v>
      </c>
    </row>
    <row r="86" spans="1:5" ht="27" customHeight="1" x14ac:dyDescent="0.25">
      <c r="A86" s="3">
        <v>14</v>
      </c>
      <c r="B86" s="2" t="s">
        <v>9</v>
      </c>
      <c r="C86" s="16">
        <v>440</v>
      </c>
      <c r="D86" s="16">
        <v>0</v>
      </c>
      <c r="E86" s="16">
        <v>0</v>
      </c>
    </row>
    <row r="87" spans="1:5" ht="27" customHeight="1" x14ac:dyDescent="0.25">
      <c r="A87" s="3">
        <v>15</v>
      </c>
      <c r="B87" s="2" t="s">
        <v>10</v>
      </c>
      <c r="C87" s="16">
        <v>639</v>
      </c>
      <c r="D87" s="16">
        <v>0</v>
      </c>
      <c r="E87" s="16">
        <v>0</v>
      </c>
    </row>
    <row r="88" spans="1:5" ht="27" customHeight="1" x14ac:dyDescent="0.25">
      <c r="A88" s="3">
        <v>16</v>
      </c>
      <c r="B88" s="2" t="s">
        <v>17</v>
      </c>
      <c r="C88" s="16">
        <v>997</v>
      </c>
      <c r="D88" s="16">
        <v>0</v>
      </c>
      <c r="E88" s="16">
        <v>0</v>
      </c>
    </row>
    <row r="89" spans="1:5" ht="27" customHeight="1" x14ac:dyDescent="0.25">
      <c r="A89" s="3">
        <v>17</v>
      </c>
      <c r="B89" s="2" t="s">
        <v>11</v>
      </c>
      <c r="C89" s="16">
        <v>365</v>
      </c>
      <c r="D89" s="16">
        <v>0</v>
      </c>
      <c r="E89" s="16">
        <v>0</v>
      </c>
    </row>
    <row r="90" spans="1:5" ht="27.75" customHeight="1" x14ac:dyDescent="0.25">
      <c r="A90" s="37" t="s">
        <v>12</v>
      </c>
      <c r="B90" s="38"/>
      <c r="C90" s="16">
        <f>SUM(C73:C89)</f>
        <v>15000</v>
      </c>
      <c r="D90" s="16">
        <f>SUM(D73:D89)</f>
        <v>0</v>
      </c>
      <c r="E90" s="16">
        <f>SUM(E73:E89)</f>
        <v>0</v>
      </c>
    </row>
    <row r="91" spans="1:5" x14ac:dyDescent="0.25">
      <c r="D91" s="6"/>
      <c r="E91" s="10"/>
    </row>
    <row r="92" spans="1:5" x14ac:dyDescent="0.25">
      <c r="D92" s="6"/>
      <c r="E92" s="10" t="s">
        <v>25</v>
      </c>
    </row>
    <row r="93" spans="1:5" x14ac:dyDescent="0.25">
      <c r="A93" s="39" t="s">
        <v>0</v>
      </c>
      <c r="B93" s="39"/>
      <c r="C93" s="39"/>
      <c r="D93" s="39"/>
      <c r="E93" s="39"/>
    </row>
    <row r="94" spans="1:5" x14ac:dyDescent="0.25">
      <c r="A94" s="40" t="s">
        <v>43</v>
      </c>
      <c r="B94" s="40"/>
      <c r="C94" s="40"/>
      <c r="D94" s="40"/>
      <c r="E94" s="40"/>
    </row>
    <row r="95" spans="1:5" x14ac:dyDescent="0.25">
      <c r="D95" s="6"/>
    </row>
    <row r="96" spans="1:5" x14ac:dyDescent="0.25">
      <c r="A96" s="41" t="s">
        <v>29</v>
      </c>
      <c r="B96" s="42" t="s">
        <v>2</v>
      </c>
      <c r="C96" s="42" t="s">
        <v>3</v>
      </c>
      <c r="D96" s="42"/>
      <c r="E96" s="42"/>
    </row>
    <row r="97" spans="1:5" x14ac:dyDescent="0.25">
      <c r="A97" s="41"/>
      <c r="B97" s="42"/>
      <c r="C97" s="13" t="s">
        <v>39</v>
      </c>
      <c r="D97" s="13" t="s">
        <v>41</v>
      </c>
      <c r="E97" s="13" t="s">
        <v>51</v>
      </c>
    </row>
    <row r="98" spans="1:5" x14ac:dyDescent="0.25">
      <c r="A98" s="3">
        <v>1</v>
      </c>
      <c r="B98" s="3">
        <v>2</v>
      </c>
      <c r="C98" s="3">
        <v>3</v>
      </c>
      <c r="D98" s="3">
        <v>4</v>
      </c>
      <c r="E98" s="3">
        <v>5</v>
      </c>
    </row>
    <row r="99" spans="1:5" ht="27" customHeight="1" x14ac:dyDescent="0.25">
      <c r="A99" s="3">
        <v>1</v>
      </c>
      <c r="B99" s="2" t="s">
        <v>19</v>
      </c>
      <c r="C99" s="16">
        <v>641341</v>
      </c>
      <c r="D99" s="16">
        <v>0</v>
      </c>
      <c r="E99" s="16">
        <v>0</v>
      </c>
    </row>
    <row r="100" spans="1:5" ht="27" customHeight="1" x14ac:dyDescent="0.25">
      <c r="A100" s="3">
        <v>2</v>
      </c>
      <c r="B100" s="2" t="s">
        <v>31</v>
      </c>
      <c r="C100" s="16">
        <v>110669</v>
      </c>
      <c r="D100" s="16">
        <v>0</v>
      </c>
      <c r="E100" s="16">
        <v>0</v>
      </c>
    </row>
    <row r="101" spans="1:5" ht="27" customHeight="1" x14ac:dyDescent="0.25">
      <c r="A101" s="3">
        <v>3</v>
      </c>
      <c r="B101" s="2" t="s">
        <v>14</v>
      </c>
      <c r="C101" s="16">
        <v>80671</v>
      </c>
      <c r="D101" s="16">
        <v>0</v>
      </c>
      <c r="E101" s="16">
        <v>0</v>
      </c>
    </row>
    <row r="102" spans="1:5" ht="27" customHeight="1" x14ac:dyDescent="0.25">
      <c r="A102" s="3">
        <v>4</v>
      </c>
      <c r="B102" s="2" t="s">
        <v>5</v>
      </c>
      <c r="C102" s="16">
        <v>456</v>
      </c>
      <c r="D102" s="16">
        <v>0</v>
      </c>
      <c r="E102" s="16">
        <v>0</v>
      </c>
    </row>
    <row r="103" spans="1:5" ht="27" customHeight="1" x14ac:dyDescent="0.25">
      <c r="A103" s="3">
        <v>5</v>
      </c>
      <c r="B103" s="2" t="s">
        <v>15</v>
      </c>
      <c r="C103" s="16">
        <v>1054</v>
      </c>
      <c r="D103" s="16">
        <v>0</v>
      </c>
      <c r="E103" s="16">
        <v>0</v>
      </c>
    </row>
    <row r="104" spans="1:5" ht="27" customHeight="1" x14ac:dyDescent="0.25">
      <c r="A104" s="3">
        <v>6</v>
      </c>
      <c r="B104" s="2" t="s">
        <v>16</v>
      </c>
      <c r="C104" s="16">
        <v>101108</v>
      </c>
      <c r="D104" s="16">
        <v>0</v>
      </c>
      <c r="E104" s="16">
        <v>0</v>
      </c>
    </row>
    <row r="105" spans="1:5" ht="27" customHeight="1" x14ac:dyDescent="0.25">
      <c r="A105" s="3">
        <v>7</v>
      </c>
      <c r="B105" s="2" t="s">
        <v>20</v>
      </c>
      <c r="C105" s="16">
        <v>2001798</v>
      </c>
      <c r="D105" s="16">
        <v>0</v>
      </c>
      <c r="E105" s="16">
        <v>0</v>
      </c>
    </row>
    <row r="106" spans="1:5" ht="27" customHeight="1" x14ac:dyDescent="0.25">
      <c r="A106" s="3">
        <v>8</v>
      </c>
      <c r="B106" s="2" t="s">
        <v>21</v>
      </c>
      <c r="C106" s="16">
        <v>1706</v>
      </c>
      <c r="D106" s="16">
        <v>0</v>
      </c>
      <c r="E106" s="16">
        <v>0</v>
      </c>
    </row>
    <row r="107" spans="1:5" ht="27" customHeight="1" x14ac:dyDescent="0.25">
      <c r="A107" s="3">
        <v>9</v>
      </c>
      <c r="B107" s="2" t="s">
        <v>37</v>
      </c>
      <c r="C107" s="16">
        <v>210842</v>
      </c>
      <c r="D107" s="16">
        <v>0</v>
      </c>
      <c r="E107" s="16">
        <v>0</v>
      </c>
    </row>
    <row r="108" spans="1:5" ht="27" customHeight="1" x14ac:dyDescent="0.25">
      <c r="A108" s="3">
        <v>10</v>
      </c>
      <c r="B108" s="2" t="s">
        <v>6</v>
      </c>
      <c r="C108" s="16">
        <v>1000698</v>
      </c>
      <c r="D108" s="16">
        <v>0</v>
      </c>
      <c r="E108" s="16">
        <v>0</v>
      </c>
    </row>
    <row r="109" spans="1:5" ht="27" customHeight="1" x14ac:dyDescent="0.25">
      <c r="A109" s="3">
        <v>11</v>
      </c>
      <c r="B109" s="2" t="s">
        <v>7</v>
      </c>
      <c r="C109" s="16">
        <f>60390+833700+45000</f>
        <v>939090</v>
      </c>
      <c r="D109" s="16">
        <v>0</v>
      </c>
      <c r="E109" s="16">
        <v>0</v>
      </c>
    </row>
    <row r="110" spans="1:5" ht="27" customHeight="1" x14ac:dyDescent="0.25">
      <c r="A110" s="3">
        <v>12</v>
      </c>
      <c r="B110" s="2" t="s">
        <v>8</v>
      </c>
      <c r="C110" s="16">
        <f>686+19807</f>
        <v>20493</v>
      </c>
      <c r="D110" s="16">
        <v>0</v>
      </c>
      <c r="E110" s="16">
        <v>0</v>
      </c>
    </row>
    <row r="111" spans="1:5" ht="27" customHeight="1" x14ac:dyDescent="0.25">
      <c r="A111" s="3">
        <v>13</v>
      </c>
      <c r="B111" s="2" t="s">
        <v>22</v>
      </c>
      <c r="C111" s="16">
        <v>101140</v>
      </c>
      <c r="D111" s="16">
        <v>0</v>
      </c>
      <c r="E111" s="16">
        <v>0</v>
      </c>
    </row>
    <row r="112" spans="1:5" ht="27" customHeight="1" x14ac:dyDescent="0.25">
      <c r="A112" s="3">
        <v>14</v>
      </c>
      <c r="B112" s="2" t="s">
        <v>9</v>
      </c>
      <c r="C112" s="16">
        <v>440</v>
      </c>
      <c r="D112" s="16">
        <v>0</v>
      </c>
      <c r="E112" s="16">
        <v>0</v>
      </c>
    </row>
    <row r="113" spans="1:5" ht="27" customHeight="1" x14ac:dyDescent="0.25">
      <c r="A113" s="3">
        <v>15</v>
      </c>
      <c r="B113" s="2" t="s">
        <v>10</v>
      </c>
      <c r="C113" s="16">
        <v>89639</v>
      </c>
      <c r="D113" s="16">
        <v>0</v>
      </c>
      <c r="E113" s="16">
        <v>0</v>
      </c>
    </row>
    <row r="114" spans="1:5" ht="27" customHeight="1" x14ac:dyDescent="0.25">
      <c r="A114" s="3">
        <v>16</v>
      </c>
      <c r="B114" s="2" t="s">
        <v>17</v>
      </c>
      <c r="C114" s="16">
        <f>185997+833700</f>
        <v>1019697</v>
      </c>
      <c r="D114" s="16">
        <v>0</v>
      </c>
      <c r="E114" s="16">
        <v>0</v>
      </c>
    </row>
    <row r="115" spans="1:5" ht="27" customHeight="1" x14ac:dyDescent="0.25">
      <c r="A115" s="3">
        <v>17</v>
      </c>
      <c r="B115" s="2" t="s">
        <v>11</v>
      </c>
      <c r="C115" s="16">
        <v>365</v>
      </c>
      <c r="D115" s="16">
        <v>0</v>
      </c>
      <c r="E115" s="16">
        <v>0</v>
      </c>
    </row>
    <row r="116" spans="1:5" ht="27.75" customHeight="1" x14ac:dyDescent="0.25">
      <c r="A116" s="37" t="s">
        <v>12</v>
      </c>
      <c r="B116" s="38"/>
      <c r="C116" s="16">
        <f>SUM(C99:C115)</f>
        <v>6321207</v>
      </c>
      <c r="D116" s="16">
        <f>SUM(D99:D115)</f>
        <v>0</v>
      </c>
      <c r="E116" s="16">
        <f>SUM(E99:E115)</f>
        <v>0</v>
      </c>
    </row>
    <row r="117" spans="1:5" x14ac:dyDescent="0.25">
      <c r="D117" s="6"/>
      <c r="E117" s="10"/>
    </row>
    <row r="118" spans="1:5" x14ac:dyDescent="0.25">
      <c r="D118" s="6"/>
      <c r="E118" s="10" t="s">
        <v>26</v>
      </c>
    </row>
    <row r="119" spans="1:5" x14ac:dyDescent="0.25">
      <c r="A119" s="39" t="s">
        <v>0</v>
      </c>
      <c r="B119" s="39"/>
      <c r="C119" s="39"/>
      <c r="D119" s="39"/>
      <c r="E119" s="39"/>
    </row>
    <row r="120" spans="1:5" x14ac:dyDescent="0.25">
      <c r="A120" s="40" t="s">
        <v>44</v>
      </c>
      <c r="B120" s="40"/>
      <c r="C120" s="40"/>
      <c r="D120" s="40"/>
      <c r="E120" s="40"/>
    </row>
    <row r="121" spans="1:5" x14ac:dyDescent="0.25">
      <c r="D121" s="6"/>
    </row>
    <row r="122" spans="1:5" x14ac:dyDescent="0.25">
      <c r="A122" s="41" t="s">
        <v>29</v>
      </c>
      <c r="B122" s="42" t="s">
        <v>2</v>
      </c>
      <c r="C122" s="42" t="s">
        <v>3</v>
      </c>
      <c r="D122" s="42"/>
      <c r="E122" s="42"/>
    </row>
    <row r="123" spans="1:5" x14ac:dyDescent="0.25">
      <c r="A123" s="41"/>
      <c r="B123" s="42"/>
      <c r="C123" s="13" t="s">
        <v>39</v>
      </c>
      <c r="D123" s="13" t="s">
        <v>41</v>
      </c>
      <c r="E123" s="13" t="s">
        <v>51</v>
      </c>
    </row>
    <row r="124" spans="1:5" x14ac:dyDescent="0.25">
      <c r="A124" s="3">
        <v>1</v>
      </c>
      <c r="B124" s="3">
        <v>2</v>
      </c>
      <c r="C124" s="3">
        <v>3</v>
      </c>
      <c r="D124" s="3">
        <v>4</v>
      </c>
      <c r="E124" s="3">
        <v>5</v>
      </c>
    </row>
    <row r="125" spans="1:5" ht="27" customHeight="1" x14ac:dyDescent="0.25">
      <c r="A125" s="3">
        <v>1</v>
      </c>
      <c r="B125" s="2" t="s">
        <v>19</v>
      </c>
      <c r="C125" s="16">
        <f>291341-90000</f>
        <v>201341</v>
      </c>
      <c r="D125" s="16">
        <v>0</v>
      </c>
      <c r="E125" s="16">
        <v>0</v>
      </c>
    </row>
    <row r="126" spans="1:5" ht="27" customHeight="1" x14ac:dyDescent="0.25">
      <c r="A126" s="3">
        <v>2</v>
      </c>
      <c r="B126" s="2" t="s">
        <v>31</v>
      </c>
      <c r="C126" s="16">
        <f>42669+44019</f>
        <v>86688</v>
      </c>
      <c r="D126" s="16">
        <v>0</v>
      </c>
      <c r="E126" s="16">
        <v>0</v>
      </c>
    </row>
    <row r="127" spans="1:5" ht="27" customHeight="1" x14ac:dyDescent="0.25">
      <c r="A127" s="3">
        <v>3</v>
      </c>
      <c r="B127" s="2" t="s">
        <v>14</v>
      </c>
      <c r="C127" s="16">
        <v>671</v>
      </c>
      <c r="D127" s="16">
        <v>0</v>
      </c>
      <c r="E127" s="16">
        <v>0</v>
      </c>
    </row>
    <row r="128" spans="1:5" ht="27" customHeight="1" x14ac:dyDescent="0.25">
      <c r="A128" s="3">
        <v>4</v>
      </c>
      <c r="B128" s="2" t="s">
        <v>5</v>
      </c>
      <c r="C128" s="16">
        <v>34456</v>
      </c>
      <c r="D128" s="16">
        <v>0</v>
      </c>
      <c r="E128" s="16">
        <v>0</v>
      </c>
    </row>
    <row r="129" spans="1:5" ht="27" customHeight="1" x14ac:dyDescent="0.25">
      <c r="A129" s="3">
        <v>5</v>
      </c>
      <c r="B129" s="2" t="s">
        <v>15</v>
      </c>
      <c r="C129" s="16">
        <v>1054</v>
      </c>
      <c r="D129" s="16">
        <v>0</v>
      </c>
      <c r="E129" s="16">
        <v>0</v>
      </c>
    </row>
    <row r="130" spans="1:5" ht="27" customHeight="1" x14ac:dyDescent="0.25">
      <c r="A130" s="3">
        <v>6</v>
      </c>
      <c r="B130" s="2" t="s">
        <v>16</v>
      </c>
      <c r="C130" s="16">
        <f>231108-150000</f>
        <v>81108</v>
      </c>
      <c r="D130" s="16">
        <v>0</v>
      </c>
      <c r="E130" s="16">
        <v>0</v>
      </c>
    </row>
    <row r="131" spans="1:5" ht="27" customHeight="1" x14ac:dyDescent="0.25">
      <c r="A131" s="3">
        <v>7</v>
      </c>
      <c r="B131" s="2" t="s">
        <v>20</v>
      </c>
      <c r="C131" s="16">
        <v>201798</v>
      </c>
      <c r="D131" s="16">
        <v>0</v>
      </c>
      <c r="E131" s="16">
        <v>0</v>
      </c>
    </row>
    <row r="132" spans="1:5" ht="27" customHeight="1" x14ac:dyDescent="0.25">
      <c r="A132" s="3">
        <v>8</v>
      </c>
      <c r="B132" s="2" t="s">
        <v>21</v>
      </c>
      <c r="C132" s="16">
        <v>1706</v>
      </c>
      <c r="D132" s="16">
        <v>0</v>
      </c>
      <c r="E132" s="16">
        <v>0</v>
      </c>
    </row>
    <row r="133" spans="1:5" ht="27" customHeight="1" x14ac:dyDescent="0.25">
      <c r="A133" s="3">
        <v>9</v>
      </c>
      <c r="B133" s="2" t="s">
        <v>37</v>
      </c>
      <c r="C133" s="16">
        <v>320842</v>
      </c>
      <c r="D133" s="16">
        <v>0</v>
      </c>
      <c r="E133" s="16">
        <v>0</v>
      </c>
    </row>
    <row r="134" spans="1:5" ht="27" customHeight="1" x14ac:dyDescent="0.25">
      <c r="A134" s="3">
        <v>10</v>
      </c>
      <c r="B134" s="2" t="s">
        <v>6</v>
      </c>
      <c r="C134" s="16">
        <v>15698</v>
      </c>
      <c r="D134" s="16">
        <v>0</v>
      </c>
      <c r="E134" s="16">
        <v>0</v>
      </c>
    </row>
    <row r="135" spans="1:5" ht="27" customHeight="1" x14ac:dyDescent="0.25">
      <c r="A135" s="3">
        <v>11</v>
      </c>
      <c r="B135" s="2" t="s">
        <v>7</v>
      </c>
      <c r="C135" s="16">
        <v>96390</v>
      </c>
      <c r="D135" s="16">
        <v>0</v>
      </c>
      <c r="E135" s="16">
        <v>0</v>
      </c>
    </row>
    <row r="136" spans="1:5" ht="27" customHeight="1" x14ac:dyDescent="0.25">
      <c r="A136" s="3">
        <v>12</v>
      </c>
      <c r="B136" s="2" t="s">
        <v>8</v>
      </c>
      <c r="C136" s="16">
        <f>30686+20864</f>
        <v>51550</v>
      </c>
      <c r="D136" s="16">
        <v>0</v>
      </c>
      <c r="E136" s="16">
        <v>0</v>
      </c>
    </row>
    <row r="137" spans="1:5" ht="27" customHeight="1" x14ac:dyDescent="0.25">
      <c r="A137" s="3">
        <v>13</v>
      </c>
      <c r="B137" s="2" t="s">
        <v>22</v>
      </c>
      <c r="C137" s="16">
        <v>151140</v>
      </c>
      <c r="D137" s="16">
        <v>0</v>
      </c>
      <c r="E137" s="16">
        <v>0</v>
      </c>
    </row>
    <row r="138" spans="1:5" ht="27" customHeight="1" x14ac:dyDescent="0.25">
      <c r="A138" s="3">
        <v>14</v>
      </c>
      <c r="B138" s="2" t="s">
        <v>9</v>
      </c>
      <c r="C138" s="16">
        <f>1143366+42440-41634-1143366</f>
        <v>806</v>
      </c>
      <c r="D138" s="16">
        <v>0</v>
      </c>
      <c r="E138" s="16">
        <v>0</v>
      </c>
    </row>
    <row r="139" spans="1:5" ht="27" customHeight="1" x14ac:dyDescent="0.25">
      <c r="A139" s="3">
        <v>15</v>
      </c>
      <c r="B139" s="2" t="s">
        <v>10</v>
      </c>
      <c r="C139" s="16">
        <v>149239</v>
      </c>
      <c r="D139" s="16">
        <v>0</v>
      </c>
      <c r="E139" s="16">
        <v>0</v>
      </c>
    </row>
    <row r="140" spans="1:5" ht="27" customHeight="1" x14ac:dyDescent="0.25">
      <c r="A140" s="3">
        <v>16</v>
      </c>
      <c r="B140" s="2" t="s">
        <v>17</v>
      </c>
      <c r="C140" s="16">
        <v>90997</v>
      </c>
      <c r="D140" s="16">
        <v>0</v>
      </c>
      <c r="E140" s="16">
        <v>0</v>
      </c>
    </row>
    <row r="141" spans="1:5" ht="27" customHeight="1" x14ac:dyDescent="0.25">
      <c r="A141" s="3">
        <v>17</v>
      </c>
      <c r="B141" s="2" t="s">
        <v>11</v>
      </c>
      <c r="C141" s="16">
        <f>150365+19200</f>
        <v>169565</v>
      </c>
      <c r="D141" s="16">
        <v>0</v>
      </c>
      <c r="E141" s="16">
        <v>0</v>
      </c>
    </row>
    <row r="142" spans="1:5" ht="27.75" customHeight="1" x14ac:dyDescent="0.25">
      <c r="A142" s="37" t="s">
        <v>12</v>
      </c>
      <c r="B142" s="38"/>
      <c r="C142" s="16">
        <f>SUM(C125:C141)</f>
        <v>1655049</v>
      </c>
      <c r="D142" s="16">
        <f t="shared" ref="D142:E142" si="1">SUM(D125:D141)</f>
        <v>0</v>
      </c>
      <c r="E142" s="16">
        <f t="shared" si="1"/>
        <v>0</v>
      </c>
    </row>
    <row r="143" spans="1:5" x14ac:dyDescent="0.25">
      <c r="A143" s="7"/>
      <c r="B143" s="7"/>
      <c r="C143" s="8"/>
      <c r="D143" s="8"/>
      <c r="E143" s="8"/>
    </row>
    <row r="144" spans="1:5" x14ac:dyDescent="0.25">
      <c r="E144" s="10" t="s">
        <v>28</v>
      </c>
    </row>
    <row r="145" spans="1:5" x14ac:dyDescent="0.25">
      <c r="A145" s="39" t="s">
        <v>0</v>
      </c>
      <c r="B145" s="39"/>
      <c r="C145" s="39"/>
      <c r="D145" s="39"/>
      <c r="E145" s="39"/>
    </row>
    <row r="146" spans="1:5" ht="38.25" customHeight="1" x14ac:dyDescent="0.25">
      <c r="A146" s="43" t="s">
        <v>46</v>
      </c>
      <c r="B146" s="43"/>
      <c r="C146" s="43"/>
      <c r="D146" s="43"/>
      <c r="E146" s="43"/>
    </row>
    <row r="148" spans="1:5" x14ac:dyDescent="0.25">
      <c r="A148" s="41" t="s">
        <v>29</v>
      </c>
      <c r="B148" s="42" t="s">
        <v>2</v>
      </c>
      <c r="C148" s="42" t="s">
        <v>3</v>
      </c>
      <c r="D148" s="42"/>
      <c r="E148" s="42"/>
    </row>
    <row r="149" spans="1:5" x14ac:dyDescent="0.25">
      <c r="A149" s="41"/>
      <c r="B149" s="42"/>
      <c r="C149" s="13" t="s">
        <v>39</v>
      </c>
      <c r="D149" s="13" t="s">
        <v>41</v>
      </c>
      <c r="E149" s="13" t="s">
        <v>51</v>
      </c>
    </row>
    <row r="150" spans="1:5" x14ac:dyDescent="0.25">
      <c r="A150" s="1">
        <v>1</v>
      </c>
      <c r="B150" s="3">
        <v>2</v>
      </c>
      <c r="C150" s="35">
        <v>3</v>
      </c>
      <c r="D150" s="35">
        <v>4</v>
      </c>
      <c r="E150" s="35">
        <v>5</v>
      </c>
    </row>
    <row r="151" spans="1:5" ht="27" customHeight="1" x14ac:dyDescent="0.25">
      <c r="A151" s="3">
        <v>1</v>
      </c>
      <c r="B151" s="20" t="s">
        <v>19</v>
      </c>
      <c r="C151" s="16">
        <f>131341+44000</f>
        <v>175341</v>
      </c>
      <c r="D151" s="16">
        <v>0</v>
      </c>
      <c r="E151" s="16">
        <v>0</v>
      </c>
    </row>
    <row r="152" spans="1:5" ht="27" customHeight="1" x14ac:dyDescent="0.25">
      <c r="A152" s="3">
        <v>2</v>
      </c>
      <c r="B152" s="20" t="s">
        <v>31</v>
      </c>
      <c r="C152" s="16">
        <v>50669</v>
      </c>
      <c r="D152" s="16">
        <v>0</v>
      </c>
      <c r="E152" s="16">
        <v>0</v>
      </c>
    </row>
    <row r="153" spans="1:5" ht="27" customHeight="1" x14ac:dyDescent="0.25">
      <c r="A153" s="3">
        <v>3</v>
      </c>
      <c r="B153" s="20" t="s">
        <v>14</v>
      </c>
      <c r="C153" s="16">
        <v>671</v>
      </c>
      <c r="D153" s="16">
        <v>0</v>
      </c>
      <c r="E153" s="16">
        <v>0</v>
      </c>
    </row>
    <row r="154" spans="1:5" ht="27" customHeight="1" x14ac:dyDescent="0.25">
      <c r="A154" s="3">
        <v>4</v>
      </c>
      <c r="B154" s="20" t="s">
        <v>5</v>
      </c>
      <c r="C154" s="16">
        <v>456</v>
      </c>
      <c r="D154" s="16">
        <v>0</v>
      </c>
      <c r="E154" s="16">
        <v>0</v>
      </c>
    </row>
    <row r="155" spans="1:5" ht="27" customHeight="1" x14ac:dyDescent="0.25">
      <c r="A155" s="3">
        <v>5</v>
      </c>
      <c r="B155" s="20" t="s">
        <v>15</v>
      </c>
      <c r="C155" s="16">
        <v>1054</v>
      </c>
      <c r="D155" s="16">
        <v>0</v>
      </c>
      <c r="E155" s="16">
        <v>0</v>
      </c>
    </row>
    <row r="156" spans="1:5" ht="27" customHeight="1" x14ac:dyDescent="0.25">
      <c r="A156" s="3">
        <v>6</v>
      </c>
      <c r="B156" s="20" t="s">
        <v>16</v>
      </c>
      <c r="C156" s="16">
        <v>1108</v>
      </c>
      <c r="D156" s="16">
        <v>0</v>
      </c>
      <c r="E156" s="16">
        <v>0</v>
      </c>
    </row>
    <row r="157" spans="1:5" ht="27" customHeight="1" x14ac:dyDescent="0.25">
      <c r="A157" s="3">
        <v>7</v>
      </c>
      <c r="B157" s="20" t="s">
        <v>20</v>
      </c>
      <c r="C157" s="16">
        <v>1798</v>
      </c>
      <c r="D157" s="16">
        <v>0</v>
      </c>
      <c r="E157" s="16">
        <v>0</v>
      </c>
    </row>
    <row r="158" spans="1:5" ht="27" customHeight="1" x14ac:dyDescent="0.25">
      <c r="A158" s="3">
        <v>8</v>
      </c>
      <c r="B158" s="20" t="s">
        <v>21</v>
      </c>
      <c r="C158" s="16">
        <v>1706</v>
      </c>
      <c r="D158" s="16">
        <v>0</v>
      </c>
      <c r="E158" s="16">
        <v>0</v>
      </c>
    </row>
    <row r="159" spans="1:5" ht="27" customHeight="1" x14ac:dyDescent="0.25">
      <c r="A159" s="3">
        <v>9</v>
      </c>
      <c r="B159" s="2" t="s">
        <v>37</v>
      </c>
      <c r="C159" s="16">
        <v>842</v>
      </c>
      <c r="D159" s="16">
        <v>0</v>
      </c>
      <c r="E159" s="16">
        <v>0</v>
      </c>
    </row>
    <row r="160" spans="1:5" ht="27" customHeight="1" x14ac:dyDescent="0.25">
      <c r="A160" s="3">
        <v>10</v>
      </c>
      <c r="B160" s="2" t="s">
        <v>6</v>
      </c>
      <c r="C160" s="16">
        <v>698</v>
      </c>
      <c r="D160" s="16">
        <v>0</v>
      </c>
      <c r="E160" s="16">
        <v>0</v>
      </c>
    </row>
    <row r="161" spans="1:5" ht="27" customHeight="1" x14ac:dyDescent="0.25">
      <c r="A161" s="3">
        <v>11</v>
      </c>
      <c r="B161" s="20" t="s">
        <v>7</v>
      </c>
      <c r="C161" s="16">
        <v>390</v>
      </c>
      <c r="D161" s="16">
        <v>0</v>
      </c>
      <c r="E161" s="16">
        <v>0</v>
      </c>
    </row>
    <row r="162" spans="1:5" ht="27" customHeight="1" x14ac:dyDescent="0.25">
      <c r="A162" s="3">
        <v>12</v>
      </c>
      <c r="B162" s="20" t="s">
        <v>8</v>
      </c>
      <c r="C162" s="16">
        <v>686</v>
      </c>
      <c r="D162" s="16">
        <v>0</v>
      </c>
      <c r="E162" s="16">
        <v>0</v>
      </c>
    </row>
    <row r="163" spans="1:5" ht="27" customHeight="1" x14ac:dyDescent="0.25">
      <c r="A163" s="3">
        <v>13</v>
      </c>
      <c r="B163" s="20" t="s">
        <v>22</v>
      </c>
      <c r="C163" s="16">
        <v>1140</v>
      </c>
      <c r="D163" s="16">
        <v>0</v>
      </c>
      <c r="E163" s="16">
        <v>0</v>
      </c>
    </row>
    <row r="164" spans="1:5" ht="27" customHeight="1" x14ac:dyDescent="0.25">
      <c r="A164" s="3">
        <v>14</v>
      </c>
      <c r="B164" s="20" t="s">
        <v>9</v>
      </c>
      <c r="C164" s="16">
        <v>440</v>
      </c>
      <c r="D164" s="16">
        <v>0</v>
      </c>
      <c r="E164" s="16">
        <v>0</v>
      </c>
    </row>
    <row r="165" spans="1:5" ht="27" customHeight="1" x14ac:dyDescent="0.25">
      <c r="A165" s="3">
        <v>15</v>
      </c>
      <c r="B165" s="20" t="s">
        <v>10</v>
      </c>
      <c r="C165" s="16">
        <v>50639</v>
      </c>
      <c r="D165" s="16">
        <v>0</v>
      </c>
      <c r="E165" s="16">
        <v>0</v>
      </c>
    </row>
    <row r="166" spans="1:5" ht="27" customHeight="1" x14ac:dyDescent="0.25">
      <c r="A166" s="3">
        <v>16</v>
      </c>
      <c r="B166" s="20" t="s">
        <v>17</v>
      </c>
      <c r="C166" s="16">
        <f>130997-44000</f>
        <v>86997</v>
      </c>
      <c r="D166" s="16">
        <v>0</v>
      </c>
      <c r="E166" s="16">
        <v>0</v>
      </c>
    </row>
    <row r="167" spans="1:5" ht="27" customHeight="1" x14ac:dyDescent="0.25">
      <c r="A167" s="3">
        <v>17</v>
      </c>
      <c r="B167" s="20" t="s">
        <v>11</v>
      </c>
      <c r="C167" s="16">
        <v>365</v>
      </c>
      <c r="D167" s="16">
        <v>0</v>
      </c>
      <c r="E167" s="16">
        <v>0</v>
      </c>
    </row>
    <row r="168" spans="1:5" ht="27.75" customHeight="1" x14ac:dyDescent="0.25">
      <c r="A168" s="44" t="s">
        <v>12</v>
      </c>
      <c r="B168" s="45"/>
      <c r="C168" s="16">
        <f>SUM(C151:C167)</f>
        <v>375000</v>
      </c>
      <c r="D168" s="16">
        <f t="shared" ref="D168:E168" si="2">SUM(D151:D167)</f>
        <v>0</v>
      </c>
      <c r="E168" s="16">
        <f t="shared" si="2"/>
        <v>0</v>
      </c>
    </row>
    <row r="169" spans="1:5" x14ac:dyDescent="0.25">
      <c r="A169" s="7"/>
      <c r="B169" s="17"/>
      <c r="C169" s="18"/>
      <c r="D169" s="18"/>
      <c r="E169" s="18"/>
    </row>
    <row r="170" spans="1:5" x14ac:dyDescent="0.25">
      <c r="A170" s="7"/>
      <c r="B170" s="17"/>
      <c r="C170" s="18"/>
      <c r="D170" s="18"/>
      <c r="E170" s="10" t="s">
        <v>33</v>
      </c>
    </row>
    <row r="171" spans="1:5" x14ac:dyDescent="0.25">
      <c r="A171" s="7"/>
      <c r="B171" s="17"/>
      <c r="C171" s="18"/>
      <c r="D171" s="18"/>
      <c r="E171" s="18"/>
    </row>
    <row r="172" spans="1:5" x14ac:dyDescent="0.25">
      <c r="A172" s="39" t="s">
        <v>0</v>
      </c>
      <c r="B172" s="39"/>
      <c r="C172" s="39"/>
      <c r="D172" s="39"/>
      <c r="E172" s="39"/>
    </row>
    <row r="173" spans="1:5" ht="39" customHeight="1" x14ac:dyDescent="0.25">
      <c r="A173" s="40" t="s">
        <v>47</v>
      </c>
      <c r="B173" s="40"/>
      <c r="C173" s="40"/>
      <c r="D173" s="40"/>
      <c r="E173" s="40"/>
    </row>
    <row r="175" spans="1:5" x14ac:dyDescent="0.25">
      <c r="A175" s="41" t="s">
        <v>29</v>
      </c>
      <c r="B175" s="42" t="s">
        <v>2</v>
      </c>
      <c r="C175" s="42" t="s">
        <v>3</v>
      </c>
      <c r="D175" s="42"/>
      <c r="E175" s="42"/>
    </row>
    <row r="176" spans="1:5" x14ac:dyDescent="0.25">
      <c r="A176" s="41"/>
      <c r="B176" s="42"/>
      <c r="C176" s="13" t="s">
        <v>39</v>
      </c>
      <c r="D176" s="13" t="s">
        <v>41</v>
      </c>
      <c r="E176" s="13" t="s">
        <v>51</v>
      </c>
    </row>
    <row r="177" spans="1:5" x14ac:dyDescent="0.25">
      <c r="A177" s="3">
        <v>1</v>
      </c>
      <c r="B177" s="3">
        <v>2</v>
      </c>
      <c r="C177" s="3">
        <v>3</v>
      </c>
      <c r="D177" s="3">
        <v>4</v>
      </c>
      <c r="E177" s="3">
        <v>5</v>
      </c>
    </row>
    <row r="178" spans="1:5" ht="27" customHeight="1" x14ac:dyDescent="0.25">
      <c r="A178" s="3">
        <v>1</v>
      </c>
      <c r="B178" s="20" t="s">
        <v>19</v>
      </c>
      <c r="C178" s="16">
        <v>42041</v>
      </c>
      <c r="D178" s="16">
        <v>0</v>
      </c>
      <c r="E178" s="16">
        <v>0</v>
      </c>
    </row>
    <row r="179" spans="1:5" ht="27" customHeight="1" x14ac:dyDescent="0.25">
      <c r="A179" s="3">
        <v>2</v>
      </c>
      <c r="B179" s="20" t="s">
        <v>31</v>
      </c>
      <c r="C179" s="16">
        <v>84669</v>
      </c>
      <c r="D179" s="16">
        <v>0</v>
      </c>
      <c r="E179" s="16">
        <v>0</v>
      </c>
    </row>
    <row r="180" spans="1:5" ht="27" customHeight="1" x14ac:dyDescent="0.25">
      <c r="A180" s="3">
        <v>3</v>
      </c>
      <c r="B180" s="20" t="s">
        <v>14</v>
      </c>
      <c r="C180" s="16">
        <v>46971</v>
      </c>
      <c r="D180" s="16">
        <v>0</v>
      </c>
      <c r="E180" s="16">
        <v>0</v>
      </c>
    </row>
    <row r="181" spans="1:5" ht="27" customHeight="1" x14ac:dyDescent="0.25">
      <c r="A181" s="3">
        <v>4</v>
      </c>
      <c r="B181" s="20" t="s">
        <v>5</v>
      </c>
      <c r="C181" s="16">
        <v>6956</v>
      </c>
      <c r="D181" s="16">
        <v>0</v>
      </c>
      <c r="E181" s="16">
        <v>0</v>
      </c>
    </row>
    <row r="182" spans="1:5" ht="27" customHeight="1" x14ac:dyDescent="0.25">
      <c r="A182" s="3">
        <v>5</v>
      </c>
      <c r="B182" s="20" t="s">
        <v>15</v>
      </c>
      <c r="C182" s="16">
        <v>68594</v>
      </c>
      <c r="D182" s="16">
        <v>0</v>
      </c>
      <c r="E182" s="16">
        <v>0</v>
      </c>
    </row>
    <row r="183" spans="1:5" ht="27" customHeight="1" x14ac:dyDescent="0.25">
      <c r="A183" s="3">
        <v>6</v>
      </c>
      <c r="B183" s="20" t="s">
        <v>16</v>
      </c>
      <c r="C183" s="16">
        <v>81608</v>
      </c>
      <c r="D183" s="16">
        <v>0</v>
      </c>
      <c r="E183" s="16">
        <v>0</v>
      </c>
    </row>
    <row r="184" spans="1:5" ht="27" customHeight="1" x14ac:dyDescent="0.25">
      <c r="A184" s="3">
        <v>7</v>
      </c>
      <c r="B184" s="20" t="s">
        <v>20</v>
      </c>
      <c r="C184" s="16">
        <v>90698</v>
      </c>
      <c r="D184" s="16">
        <v>0</v>
      </c>
      <c r="E184" s="16">
        <v>0</v>
      </c>
    </row>
    <row r="185" spans="1:5" ht="27" customHeight="1" x14ac:dyDescent="0.25">
      <c r="A185" s="3">
        <v>8</v>
      </c>
      <c r="B185" s="20" t="s">
        <v>21</v>
      </c>
      <c r="C185" s="16">
        <v>221406</v>
      </c>
      <c r="D185" s="16">
        <v>0</v>
      </c>
      <c r="E185" s="16">
        <v>0</v>
      </c>
    </row>
    <row r="186" spans="1:5" ht="27" customHeight="1" x14ac:dyDescent="0.25">
      <c r="A186" s="3">
        <v>9</v>
      </c>
      <c r="B186" s="2" t="s">
        <v>37</v>
      </c>
      <c r="C186" s="16">
        <v>106642</v>
      </c>
      <c r="D186" s="16">
        <v>0</v>
      </c>
      <c r="E186" s="16">
        <v>0</v>
      </c>
    </row>
    <row r="187" spans="1:5" ht="27" customHeight="1" x14ac:dyDescent="0.25">
      <c r="A187" s="3">
        <v>10</v>
      </c>
      <c r="B187" s="2" t="s">
        <v>6</v>
      </c>
      <c r="C187" s="16">
        <v>34698</v>
      </c>
      <c r="D187" s="16">
        <v>0</v>
      </c>
      <c r="E187" s="16">
        <v>0</v>
      </c>
    </row>
    <row r="188" spans="1:5" ht="27" customHeight="1" x14ac:dyDescent="0.25">
      <c r="A188" s="3">
        <v>11</v>
      </c>
      <c r="B188" s="20" t="s">
        <v>7</v>
      </c>
      <c r="C188" s="16">
        <v>34390</v>
      </c>
      <c r="D188" s="16">
        <v>0</v>
      </c>
      <c r="E188" s="16">
        <v>0</v>
      </c>
    </row>
    <row r="189" spans="1:5" ht="27" customHeight="1" x14ac:dyDescent="0.25">
      <c r="A189" s="3">
        <v>12</v>
      </c>
      <c r="B189" s="20" t="s">
        <v>8</v>
      </c>
      <c r="C189" s="16">
        <v>84686</v>
      </c>
      <c r="D189" s="16">
        <v>0</v>
      </c>
      <c r="E189" s="16">
        <v>0</v>
      </c>
    </row>
    <row r="190" spans="1:5" ht="27" customHeight="1" x14ac:dyDescent="0.25">
      <c r="A190" s="3">
        <v>13</v>
      </c>
      <c r="B190" s="20" t="s">
        <v>22</v>
      </c>
      <c r="C190" s="16">
        <v>61640</v>
      </c>
      <c r="D190" s="16">
        <v>0</v>
      </c>
      <c r="E190" s="16">
        <v>0</v>
      </c>
    </row>
    <row r="191" spans="1:5" ht="27" customHeight="1" x14ac:dyDescent="0.25">
      <c r="A191" s="3">
        <v>14</v>
      </c>
      <c r="B191" s="20" t="s">
        <v>9</v>
      </c>
      <c r="C191" s="16">
        <v>32140</v>
      </c>
      <c r="D191" s="16">
        <v>0</v>
      </c>
      <c r="E191" s="16">
        <v>0</v>
      </c>
    </row>
    <row r="192" spans="1:5" ht="27" customHeight="1" x14ac:dyDescent="0.25">
      <c r="A192" s="3">
        <v>15</v>
      </c>
      <c r="B192" s="20" t="s">
        <v>10</v>
      </c>
      <c r="C192" s="16">
        <v>72339</v>
      </c>
      <c r="D192" s="16">
        <v>0</v>
      </c>
      <c r="E192" s="16">
        <v>0</v>
      </c>
    </row>
    <row r="193" spans="1:7" ht="27" customHeight="1" x14ac:dyDescent="0.25">
      <c r="A193" s="3">
        <v>16</v>
      </c>
      <c r="B193" s="20" t="s">
        <v>17</v>
      </c>
      <c r="C193" s="16">
        <v>84997</v>
      </c>
      <c r="D193" s="16">
        <v>0</v>
      </c>
      <c r="E193" s="16">
        <v>0</v>
      </c>
    </row>
    <row r="194" spans="1:7" ht="27" customHeight="1" x14ac:dyDescent="0.25">
      <c r="A194" s="3">
        <v>17</v>
      </c>
      <c r="B194" s="20" t="s">
        <v>11</v>
      </c>
      <c r="C194" s="16">
        <v>19965</v>
      </c>
      <c r="D194" s="16">
        <v>0</v>
      </c>
      <c r="E194" s="16">
        <v>0</v>
      </c>
    </row>
    <row r="195" spans="1:7" ht="27.75" customHeight="1" x14ac:dyDescent="0.25">
      <c r="A195" s="37" t="s">
        <v>12</v>
      </c>
      <c r="B195" s="38"/>
      <c r="C195" s="16">
        <f>SUM(C178:C194)</f>
        <v>1174440</v>
      </c>
      <c r="D195" s="16">
        <f t="shared" ref="D195:E195" si="3">SUM(D178:D194)</f>
        <v>0</v>
      </c>
      <c r="E195" s="16">
        <f t="shared" si="3"/>
        <v>0</v>
      </c>
    </row>
    <row r="196" spans="1:7" x14ac:dyDescent="0.25">
      <c r="E196" s="10"/>
    </row>
    <row r="197" spans="1:7" x14ac:dyDescent="0.25">
      <c r="E197" s="10" t="s">
        <v>34</v>
      </c>
    </row>
    <row r="198" spans="1:7" x14ac:dyDescent="0.25">
      <c r="A198" s="39" t="s">
        <v>0</v>
      </c>
      <c r="B198" s="39"/>
      <c r="C198" s="39"/>
      <c r="D198" s="39"/>
      <c r="E198" s="39"/>
    </row>
    <row r="199" spans="1:7" ht="41.25" customHeight="1" x14ac:dyDescent="0.25">
      <c r="A199" s="40" t="s">
        <v>53</v>
      </c>
      <c r="B199" s="40"/>
      <c r="C199" s="40"/>
      <c r="D199" s="40"/>
      <c r="E199" s="40"/>
    </row>
    <row r="201" spans="1:7" collapsed="1" x14ac:dyDescent="0.25">
      <c r="A201" s="41" t="s">
        <v>29</v>
      </c>
      <c r="B201" s="42" t="s">
        <v>2</v>
      </c>
      <c r="C201" s="42" t="s">
        <v>3</v>
      </c>
      <c r="D201" s="42"/>
      <c r="E201" s="42"/>
    </row>
    <row r="202" spans="1:7" x14ac:dyDescent="0.25">
      <c r="A202" s="41"/>
      <c r="B202" s="42"/>
      <c r="C202" s="13" t="s">
        <v>39</v>
      </c>
      <c r="D202" s="13" t="s">
        <v>41</v>
      </c>
      <c r="E202" s="13" t="s">
        <v>51</v>
      </c>
    </row>
    <row r="203" spans="1:7" x14ac:dyDescent="0.25">
      <c r="A203" s="1">
        <v>1</v>
      </c>
      <c r="B203" s="3">
        <v>2</v>
      </c>
      <c r="C203" s="3">
        <v>3</v>
      </c>
      <c r="D203" s="3">
        <v>4</v>
      </c>
      <c r="E203" s="3">
        <v>5</v>
      </c>
      <c r="G203" s="9" t="s">
        <v>45</v>
      </c>
    </row>
    <row r="204" spans="1:7" ht="27" customHeight="1" x14ac:dyDescent="0.25">
      <c r="A204" s="3">
        <v>1</v>
      </c>
      <c r="B204" s="2" t="s">
        <v>4</v>
      </c>
      <c r="C204" s="16" t="e">
        <f>G204+#REF!</f>
        <v>#REF!</v>
      </c>
      <c r="D204" s="16">
        <v>0</v>
      </c>
      <c r="E204" s="16">
        <v>0</v>
      </c>
      <c r="G204" s="19">
        <v>120860</v>
      </c>
    </row>
    <row r="205" spans="1:7" ht="27" customHeight="1" x14ac:dyDescent="0.25">
      <c r="A205" s="3">
        <v>2</v>
      </c>
      <c r="B205" s="2" t="s">
        <v>14</v>
      </c>
      <c r="C205" s="16" t="e">
        <f>G205+#REF!</f>
        <v>#REF!</v>
      </c>
      <c r="D205" s="16">
        <v>0</v>
      </c>
      <c r="E205" s="16">
        <v>0</v>
      </c>
      <c r="G205" s="19">
        <v>54672</v>
      </c>
    </row>
    <row r="206" spans="1:7" ht="27" customHeight="1" x14ac:dyDescent="0.25">
      <c r="A206" s="3">
        <v>3</v>
      </c>
      <c r="B206" s="2" t="s">
        <v>15</v>
      </c>
      <c r="C206" s="16" t="e">
        <f>G206+#REF!</f>
        <v>#REF!</v>
      </c>
      <c r="D206" s="16">
        <v>0</v>
      </c>
      <c r="E206" s="16">
        <v>0</v>
      </c>
      <c r="G206" s="19">
        <v>350310</v>
      </c>
    </row>
    <row r="207" spans="1:7" ht="27" customHeight="1" x14ac:dyDescent="0.25">
      <c r="A207" s="3">
        <v>4</v>
      </c>
      <c r="B207" s="2" t="s">
        <v>16</v>
      </c>
      <c r="C207" s="16" t="e">
        <f>G207+#REF!</f>
        <v>#REF!</v>
      </c>
      <c r="D207" s="16">
        <v>0</v>
      </c>
      <c r="E207" s="16">
        <v>0</v>
      </c>
      <c r="G207" s="19">
        <v>471890</v>
      </c>
    </row>
    <row r="208" spans="1:7" ht="27" customHeight="1" x14ac:dyDescent="0.25">
      <c r="A208" s="3">
        <v>5</v>
      </c>
      <c r="B208" s="2" t="s">
        <v>6</v>
      </c>
      <c r="C208" s="16" t="e">
        <f>G208+#REF!</f>
        <v>#REF!</v>
      </c>
      <c r="D208" s="16">
        <v>0</v>
      </c>
      <c r="E208" s="16">
        <v>0</v>
      </c>
      <c r="G208" s="19">
        <v>405278.28</v>
      </c>
    </row>
    <row r="209" spans="1:7" ht="27" customHeight="1" x14ac:dyDescent="0.25">
      <c r="A209" s="3">
        <v>6</v>
      </c>
      <c r="B209" s="2" t="s">
        <v>8</v>
      </c>
      <c r="C209" s="16" t="e">
        <f>G209+#REF!</f>
        <v>#REF!</v>
      </c>
      <c r="D209" s="16">
        <v>0</v>
      </c>
      <c r="E209" s="16">
        <v>0</v>
      </c>
      <c r="G209" s="19">
        <v>172300</v>
      </c>
    </row>
    <row r="210" spans="1:7" ht="27" customHeight="1" x14ac:dyDescent="0.25">
      <c r="A210" s="3">
        <v>7</v>
      </c>
      <c r="B210" s="2" t="s">
        <v>22</v>
      </c>
      <c r="C210" s="16" t="e">
        <f>G210+#REF!</f>
        <v>#REF!</v>
      </c>
      <c r="D210" s="16">
        <v>0</v>
      </c>
      <c r="E210" s="16">
        <v>0</v>
      </c>
      <c r="G210" s="19">
        <v>105840</v>
      </c>
    </row>
    <row r="211" spans="1:7" ht="27" customHeight="1" x14ac:dyDescent="0.25">
      <c r="A211" s="3">
        <v>8</v>
      </c>
      <c r="B211" s="2" t="s">
        <v>9</v>
      </c>
      <c r="C211" s="16" t="e">
        <f>G211+#REF!</f>
        <v>#REF!</v>
      </c>
      <c r="D211" s="16">
        <v>0</v>
      </c>
      <c r="E211" s="16">
        <v>0</v>
      </c>
      <c r="G211" s="19">
        <v>159890</v>
      </c>
    </row>
    <row r="212" spans="1:7" ht="27" customHeight="1" x14ac:dyDescent="0.25">
      <c r="A212" s="3">
        <v>9</v>
      </c>
      <c r="B212" s="2" t="s">
        <v>10</v>
      </c>
      <c r="C212" s="16" t="e">
        <f>G212+#REF!</f>
        <v>#REF!</v>
      </c>
      <c r="D212" s="16">
        <v>0</v>
      </c>
      <c r="E212" s="16">
        <v>0</v>
      </c>
      <c r="G212" s="19">
        <v>354588.7</v>
      </c>
    </row>
    <row r="213" spans="1:7" ht="27" customHeight="1" x14ac:dyDescent="0.25">
      <c r="A213" s="3">
        <v>10</v>
      </c>
      <c r="B213" s="2" t="s">
        <v>17</v>
      </c>
      <c r="C213" s="16" t="e">
        <f>G213+#REF!</f>
        <v>#REF!</v>
      </c>
      <c r="D213" s="16">
        <v>0</v>
      </c>
      <c r="E213" s="16">
        <v>0</v>
      </c>
      <c r="G213" s="19">
        <v>44060</v>
      </c>
    </row>
    <row r="214" spans="1:7" ht="27" customHeight="1" x14ac:dyDescent="0.25">
      <c r="A214" s="3">
        <v>11</v>
      </c>
      <c r="B214" s="2" t="s">
        <v>11</v>
      </c>
      <c r="C214" s="16" t="e">
        <f>G214+#REF!</f>
        <v>#REF!</v>
      </c>
      <c r="D214" s="16">
        <v>0</v>
      </c>
      <c r="E214" s="16">
        <v>0</v>
      </c>
      <c r="G214" s="19">
        <v>68836</v>
      </c>
    </row>
    <row r="215" spans="1:7" ht="27.75" customHeight="1" x14ac:dyDescent="0.25">
      <c r="A215" s="44" t="s">
        <v>12</v>
      </c>
      <c r="B215" s="45"/>
      <c r="C215" s="16" t="e">
        <f>SUM(C204:C214)</f>
        <v>#REF!</v>
      </c>
      <c r="D215" s="16">
        <f t="shared" ref="D215:E215" si="4">SUM(D204:D214)</f>
        <v>0</v>
      </c>
      <c r="E215" s="16">
        <f t="shared" si="4"/>
        <v>0</v>
      </c>
      <c r="G215" s="16">
        <f t="shared" ref="G215" si="5">SUM(G204:G214)</f>
        <v>2308524.98</v>
      </c>
    </row>
    <row r="216" spans="1:7" x14ac:dyDescent="0.25">
      <c r="A216" s="7"/>
      <c r="B216" s="7"/>
      <c r="C216" s="15"/>
      <c r="D216" s="8"/>
      <c r="E216" s="8"/>
    </row>
    <row r="217" spans="1:7" x14ac:dyDescent="0.25">
      <c r="E217" s="10" t="s">
        <v>35</v>
      </c>
    </row>
    <row r="218" spans="1:7" x14ac:dyDescent="0.25">
      <c r="A218" s="39" t="s">
        <v>0</v>
      </c>
      <c r="B218" s="39"/>
      <c r="C218" s="39"/>
      <c r="D218" s="39"/>
      <c r="E218" s="39"/>
    </row>
    <row r="219" spans="1:7" ht="39" customHeight="1" x14ac:dyDescent="0.25">
      <c r="A219" s="43" t="s">
        <v>48</v>
      </c>
      <c r="B219" s="43"/>
      <c r="C219" s="43"/>
      <c r="D219" s="43"/>
      <c r="E219" s="43"/>
    </row>
    <row r="221" spans="1:7" x14ac:dyDescent="0.25">
      <c r="A221" s="41" t="s">
        <v>29</v>
      </c>
      <c r="B221" s="42" t="s">
        <v>2</v>
      </c>
      <c r="C221" s="42" t="s">
        <v>3</v>
      </c>
      <c r="D221" s="42"/>
      <c r="E221" s="42"/>
    </row>
    <row r="222" spans="1:7" x14ac:dyDescent="0.25">
      <c r="A222" s="41"/>
      <c r="B222" s="42"/>
      <c r="C222" s="13" t="s">
        <v>39</v>
      </c>
      <c r="D222" s="13" t="s">
        <v>41</v>
      </c>
      <c r="E222" s="13" t="s">
        <v>51</v>
      </c>
    </row>
    <row r="223" spans="1:7" x14ac:dyDescent="0.25">
      <c r="A223" s="1">
        <v>1</v>
      </c>
      <c r="B223" s="3">
        <v>2</v>
      </c>
      <c r="C223" s="3">
        <v>3</v>
      </c>
      <c r="D223" s="3">
        <v>4</v>
      </c>
      <c r="E223" s="3">
        <v>5</v>
      </c>
    </row>
    <row r="224" spans="1:7" ht="27" customHeight="1" collapsed="1" x14ac:dyDescent="0.25">
      <c r="A224" s="3">
        <v>1</v>
      </c>
      <c r="B224" s="2" t="s">
        <v>19</v>
      </c>
      <c r="C224" s="16">
        <v>75000</v>
      </c>
      <c r="D224" s="16">
        <v>0</v>
      </c>
      <c r="E224" s="16">
        <v>0</v>
      </c>
    </row>
    <row r="225" spans="1:5" ht="27" customHeight="1" x14ac:dyDescent="0.25">
      <c r="A225" s="3">
        <v>2</v>
      </c>
      <c r="B225" s="2" t="s">
        <v>4</v>
      </c>
      <c r="C225" s="16">
        <v>52500</v>
      </c>
      <c r="D225" s="16">
        <v>0</v>
      </c>
      <c r="E225" s="16">
        <v>0</v>
      </c>
    </row>
    <row r="226" spans="1:5" ht="27" customHeight="1" x14ac:dyDescent="0.25">
      <c r="A226" s="3">
        <v>3</v>
      </c>
      <c r="B226" s="2" t="s">
        <v>14</v>
      </c>
      <c r="C226" s="16">
        <f>37500</f>
        <v>37500</v>
      </c>
      <c r="D226" s="16">
        <v>0</v>
      </c>
      <c r="E226" s="16">
        <v>0</v>
      </c>
    </row>
    <row r="227" spans="1:5" ht="27" customHeight="1" x14ac:dyDescent="0.25">
      <c r="A227" s="3">
        <v>4</v>
      </c>
      <c r="B227" s="2" t="s">
        <v>5</v>
      </c>
      <c r="C227" s="16">
        <f>37500</f>
        <v>37500</v>
      </c>
      <c r="D227" s="16">
        <v>0</v>
      </c>
      <c r="E227" s="16">
        <v>0</v>
      </c>
    </row>
    <row r="228" spans="1:5" ht="27" customHeight="1" x14ac:dyDescent="0.25">
      <c r="A228" s="3">
        <v>5</v>
      </c>
      <c r="B228" s="2" t="s">
        <v>15</v>
      </c>
      <c r="C228" s="16">
        <v>37500</v>
      </c>
      <c r="D228" s="16">
        <v>0</v>
      </c>
      <c r="E228" s="16">
        <v>0</v>
      </c>
    </row>
    <row r="229" spans="1:5" ht="27" customHeight="1" x14ac:dyDescent="0.25">
      <c r="A229" s="3">
        <v>6</v>
      </c>
      <c r="B229" s="2" t="s">
        <v>16</v>
      </c>
      <c r="C229" s="16">
        <f>22500</f>
        <v>22500</v>
      </c>
      <c r="D229" s="16">
        <v>0</v>
      </c>
      <c r="E229" s="16">
        <v>0</v>
      </c>
    </row>
    <row r="230" spans="1:5" ht="27" customHeight="1" x14ac:dyDescent="0.25">
      <c r="A230" s="3">
        <v>7</v>
      </c>
      <c r="B230" s="2" t="s">
        <v>20</v>
      </c>
      <c r="C230" s="16">
        <v>60000</v>
      </c>
      <c r="D230" s="16">
        <v>0</v>
      </c>
      <c r="E230" s="16">
        <v>0</v>
      </c>
    </row>
    <row r="231" spans="1:5" ht="27" customHeight="1" x14ac:dyDescent="0.25">
      <c r="A231" s="3">
        <v>8</v>
      </c>
      <c r="B231" s="2" t="s">
        <v>21</v>
      </c>
      <c r="C231" s="16">
        <f>37500</f>
        <v>37500</v>
      </c>
      <c r="D231" s="16">
        <v>0</v>
      </c>
      <c r="E231" s="16">
        <v>0</v>
      </c>
    </row>
    <row r="232" spans="1:5" ht="27" customHeight="1" x14ac:dyDescent="0.25">
      <c r="A232" s="3">
        <v>9</v>
      </c>
      <c r="B232" s="2" t="s">
        <v>37</v>
      </c>
      <c r="C232" s="16">
        <v>37500</v>
      </c>
      <c r="D232" s="16">
        <v>0</v>
      </c>
      <c r="E232" s="16">
        <v>0</v>
      </c>
    </row>
    <row r="233" spans="1:5" ht="27" customHeight="1" x14ac:dyDescent="0.25">
      <c r="A233" s="3">
        <v>10</v>
      </c>
      <c r="B233" s="2" t="s">
        <v>6</v>
      </c>
      <c r="C233" s="16">
        <v>30000</v>
      </c>
      <c r="D233" s="16">
        <v>0</v>
      </c>
      <c r="E233" s="16">
        <v>0</v>
      </c>
    </row>
    <row r="234" spans="1:5" ht="27" customHeight="1" x14ac:dyDescent="0.25">
      <c r="A234" s="3">
        <v>11</v>
      </c>
      <c r="B234" s="2" t="s">
        <v>7</v>
      </c>
      <c r="C234" s="16">
        <v>22500</v>
      </c>
      <c r="D234" s="16">
        <v>0</v>
      </c>
      <c r="E234" s="16">
        <v>0</v>
      </c>
    </row>
    <row r="235" spans="1:5" ht="27" customHeight="1" x14ac:dyDescent="0.25">
      <c r="A235" s="3">
        <v>12</v>
      </c>
      <c r="B235" s="2" t="s">
        <v>8</v>
      </c>
      <c r="C235" s="16">
        <f>37500</f>
        <v>37500</v>
      </c>
      <c r="D235" s="16">
        <v>0</v>
      </c>
      <c r="E235" s="16">
        <v>0</v>
      </c>
    </row>
    <row r="236" spans="1:5" ht="27" customHeight="1" x14ac:dyDescent="0.25">
      <c r="A236" s="3">
        <v>13</v>
      </c>
      <c r="B236" s="2" t="s">
        <v>22</v>
      </c>
      <c r="C236" s="16">
        <f>30000</f>
        <v>30000</v>
      </c>
      <c r="D236" s="16">
        <v>0</v>
      </c>
      <c r="E236" s="16">
        <v>0</v>
      </c>
    </row>
    <row r="237" spans="1:5" ht="27" customHeight="1" x14ac:dyDescent="0.25">
      <c r="A237" s="3">
        <v>14</v>
      </c>
      <c r="B237" s="2" t="s">
        <v>9</v>
      </c>
      <c r="C237" s="16">
        <v>67500</v>
      </c>
      <c r="D237" s="16">
        <v>0</v>
      </c>
      <c r="E237" s="16">
        <v>0</v>
      </c>
    </row>
    <row r="238" spans="1:5" ht="27" customHeight="1" x14ac:dyDescent="0.25">
      <c r="A238" s="3">
        <v>15</v>
      </c>
      <c r="B238" s="2" t="s">
        <v>10</v>
      </c>
      <c r="C238" s="16">
        <v>30000</v>
      </c>
      <c r="D238" s="16">
        <v>0</v>
      </c>
      <c r="E238" s="16">
        <v>0</v>
      </c>
    </row>
    <row r="239" spans="1:5" ht="27" customHeight="1" x14ac:dyDescent="0.25">
      <c r="A239" s="3">
        <v>16</v>
      </c>
      <c r="B239" s="2" t="s">
        <v>17</v>
      </c>
      <c r="C239" s="16">
        <v>15000</v>
      </c>
      <c r="D239" s="16">
        <v>0</v>
      </c>
      <c r="E239" s="16">
        <v>0</v>
      </c>
    </row>
    <row r="240" spans="1:5" ht="27" customHeight="1" x14ac:dyDescent="0.25">
      <c r="A240" s="3">
        <v>17</v>
      </c>
      <c r="B240" s="2" t="s">
        <v>23</v>
      </c>
      <c r="C240" s="16">
        <v>45000</v>
      </c>
      <c r="D240" s="16">
        <v>0</v>
      </c>
      <c r="E240" s="16">
        <v>0</v>
      </c>
    </row>
    <row r="241" spans="1:5" ht="27.75" customHeight="1" x14ac:dyDescent="0.25">
      <c r="A241" s="37" t="s">
        <v>12</v>
      </c>
      <c r="B241" s="38"/>
      <c r="C241" s="16">
        <f>SUM(C224:C240)</f>
        <v>675000</v>
      </c>
      <c r="D241" s="16">
        <f>SUM(D224:D240)</f>
        <v>0</v>
      </c>
      <c r="E241" s="16">
        <f>SUM(E224:E240)</f>
        <v>0</v>
      </c>
    </row>
    <row r="243" spans="1:5" x14ac:dyDescent="0.25">
      <c r="D243" s="6"/>
      <c r="E243" s="10" t="s">
        <v>36</v>
      </c>
    </row>
    <row r="244" spans="1:5" x14ac:dyDescent="0.25">
      <c r="D244" s="6"/>
    </row>
    <row r="245" spans="1:5" x14ac:dyDescent="0.25">
      <c r="A245" s="39" t="s">
        <v>0</v>
      </c>
      <c r="B245" s="39"/>
      <c r="C245" s="39"/>
      <c r="D245" s="39"/>
      <c r="E245" s="39"/>
    </row>
    <row r="246" spans="1:5" ht="60" customHeight="1" x14ac:dyDescent="0.25">
      <c r="A246" s="40" t="s">
        <v>49</v>
      </c>
      <c r="B246" s="40"/>
      <c r="C246" s="40"/>
      <c r="D246" s="40"/>
      <c r="E246" s="40"/>
    </row>
    <row r="247" spans="1:5" x14ac:dyDescent="0.25">
      <c r="D247" s="6"/>
    </row>
    <row r="248" spans="1:5" x14ac:dyDescent="0.25">
      <c r="A248" s="41" t="s">
        <v>29</v>
      </c>
      <c r="B248" s="42" t="s">
        <v>2</v>
      </c>
      <c r="C248" s="42" t="s">
        <v>3</v>
      </c>
      <c r="D248" s="42"/>
      <c r="E248" s="42"/>
    </row>
    <row r="249" spans="1:5" x14ac:dyDescent="0.25">
      <c r="A249" s="41"/>
      <c r="B249" s="42"/>
      <c r="C249" s="13" t="s">
        <v>39</v>
      </c>
      <c r="D249" s="13" t="s">
        <v>41</v>
      </c>
      <c r="E249" s="13" t="s">
        <v>51</v>
      </c>
    </row>
    <row r="250" spans="1:5" x14ac:dyDescent="0.25">
      <c r="A250" s="3">
        <v>1</v>
      </c>
      <c r="B250" s="3">
        <v>2</v>
      </c>
      <c r="C250" s="3">
        <v>3</v>
      </c>
      <c r="D250" s="3">
        <v>4</v>
      </c>
      <c r="E250" s="3">
        <v>5</v>
      </c>
    </row>
    <row r="251" spans="1:5" ht="27" customHeight="1" x14ac:dyDescent="0.25">
      <c r="A251" s="3">
        <v>1</v>
      </c>
      <c r="B251" s="2" t="s">
        <v>4</v>
      </c>
      <c r="C251" s="16">
        <v>2300</v>
      </c>
      <c r="D251" s="16">
        <v>0</v>
      </c>
      <c r="E251" s="16">
        <v>0</v>
      </c>
    </row>
    <row r="252" spans="1:5" ht="27" customHeight="1" x14ac:dyDescent="0.25">
      <c r="A252" s="3">
        <v>2</v>
      </c>
      <c r="B252" s="2" t="s">
        <v>14</v>
      </c>
      <c r="C252" s="16">
        <v>3600</v>
      </c>
      <c r="D252" s="16">
        <v>0</v>
      </c>
      <c r="E252" s="16">
        <v>0</v>
      </c>
    </row>
    <row r="253" spans="1:5" ht="27" customHeight="1" x14ac:dyDescent="0.25">
      <c r="A253" s="3">
        <v>3</v>
      </c>
      <c r="B253" s="2" t="s">
        <v>15</v>
      </c>
      <c r="C253" s="16">
        <v>14500</v>
      </c>
      <c r="D253" s="16">
        <v>0</v>
      </c>
      <c r="E253" s="16">
        <v>0</v>
      </c>
    </row>
    <row r="254" spans="1:5" ht="27" customHeight="1" x14ac:dyDescent="0.25">
      <c r="A254" s="3">
        <v>4</v>
      </c>
      <c r="B254" s="2" t="s">
        <v>16</v>
      </c>
      <c r="C254" s="16">
        <v>44500</v>
      </c>
      <c r="D254" s="16">
        <v>0</v>
      </c>
      <c r="E254" s="16">
        <v>0</v>
      </c>
    </row>
    <row r="255" spans="1:5" ht="27" customHeight="1" x14ac:dyDescent="0.25">
      <c r="A255" s="3">
        <v>5</v>
      </c>
      <c r="B255" s="2" t="s">
        <v>6</v>
      </c>
      <c r="C255" s="16">
        <v>13800</v>
      </c>
      <c r="D255" s="16">
        <v>0</v>
      </c>
      <c r="E255" s="16">
        <v>0</v>
      </c>
    </row>
    <row r="256" spans="1:5" ht="27" customHeight="1" x14ac:dyDescent="0.25">
      <c r="A256" s="3">
        <v>6</v>
      </c>
      <c r="B256" s="2" t="s">
        <v>8</v>
      </c>
      <c r="C256" s="16">
        <v>9900</v>
      </c>
      <c r="D256" s="16">
        <v>0</v>
      </c>
      <c r="E256" s="16">
        <v>0</v>
      </c>
    </row>
    <row r="257" spans="1:5" ht="27" customHeight="1" x14ac:dyDescent="0.25">
      <c r="A257" s="3">
        <v>7</v>
      </c>
      <c r="B257" s="2" t="s">
        <v>22</v>
      </c>
      <c r="C257" s="16">
        <v>4200</v>
      </c>
      <c r="D257" s="16">
        <v>0</v>
      </c>
      <c r="E257" s="16">
        <v>0</v>
      </c>
    </row>
    <row r="258" spans="1:5" ht="27" customHeight="1" x14ac:dyDescent="0.25">
      <c r="A258" s="3">
        <v>8</v>
      </c>
      <c r="B258" s="2" t="s">
        <v>9</v>
      </c>
      <c r="C258" s="16">
        <v>6700</v>
      </c>
      <c r="D258" s="16">
        <v>0</v>
      </c>
      <c r="E258" s="16">
        <v>0</v>
      </c>
    </row>
    <row r="259" spans="1:5" ht="27" customHeight="1" x14ac:dyDescent="0.25">
      <c r="A259" s="3">
        <v>9</v>
      </c>
      <c r="B259" s="2" t="s">
        <v>10</v>
      </c>
      <c r="C259" s="16">
        <v>20000</v>
      </c>
      <c r="D259" s="16">
        <v>0</v>
      </c>
      <c r="E259" s="16">
        <v>0</v>
      </c>
    </row>
    <row r="260" spans="1:5" ht="27" customHeight="1" x14ac:dyDescent="0.25">
      <c r="A260" s="3">
        <v>10</v>
      </c>
      <c r="B260" s="2" t="s">
        <v>17</v>
      </c>
      <c r="C260" s="16">
        <v>7000</v>
      </c>
      <c r="D260" s="16">
        <v>0</v>
      </c>
      <c r="E260" s="16">
        <v>0</v>
      </c>
    </row>
    <row r="261" spans="1:5" ht="27" customHeight="1" x14ac:dyDescent="0.25">
      <c r="A261" s="3">
        <v>11</v>
      </c>
      <c r="B261" s="2" t="s">
        <v>11</v>
      </c>
      <c r="C261" s="16">
        <v>3500</v>
      </c>
      <c r="D261" s="16">
        <v>0</v>
      </c>
      <c r="E261" s="16">
        <v>0</v>
      </c>
    </row>
    <row r="262" spans="1:5" ht="27.75" customHeight="1" x14ac:dyDescent="0.25">
      <c r="A262" s="37" t="s">
        <v>12</v>
      </c>
      <c r="B262" s="38"/>
      <c r="C262" s="16">
        <f>SUM(C251:C261)</f>
        <v>130000</v>
      </c>
      <c r="D262" s="16">
        <f t="shared" ref="D262:E262" si="6">SUM(D251:D261)</f>
        <v>0</v>
      </c>
      <c r="E262" s="16">
        <f t="shared" si="6"/>
        <v>0</v>
      </c>
    </row>
    <row r="263" spans="1:5" ht="27.75" customHeight="1" x14ac:dyDescent="0.25">
      <c r="A263" s="25"/>
      <c r="B263" s="25"/>
      <c r="C263" s="18"/>
      <c r="D263" s="18"/>
      <c r="E263" s="18"/>
    </row>
    <row r="265" spans="1:5" x14ac:dyDescent="0.25">
      <c r="D265" s="24"/>
    </row>
    <row r="266" spans="1:5" x14ac:dyDescent="0.25">
      <c r="D266" s="6"/>
      <c r="E266" s="10" t="s">
        <v>54</v>
      </c>
    </row>
    <row r="267" spans="1:5" x14ac:dyDescent="0.25">
      <c r="D267" s="6"/>
    </row>
    <row r="268" spans="1:5" x14ac:dyDescent="0.25">
      <c r="A268" s="39" t="s">
        <v>0</v>
      </c>
      <c r="B268" s="39"/>
      <c r="C268" s="39"/>
      <c r="D268" s="39"/>
      <c r="E268" s="39"/>
    </row>
    <row r="269" spans="1:5" ht="60" customHeight="1" x14ac:dyDescent="0.25">
      <c r="A269" s="40" t="s">
        <v>55</v>
      </c>
      <c r="B269" s="40"/>
      <c r="C269" s="40"/>
      <c r="D269" s="40"/>
      <c r="E269" s="40"/>
    </row>
    <row r="270" spans="1:5" x14ac:dyDescent="0.25">
      <c r="D270" s="6"/>
    </row>
    <row r="271" spans="1:5" x14ac:dyDescent="0.25">
      <c r="A271" s="41" t="s">
        <v>29</v>
      </c>
      <c r="B271" s="42" t="s">
        <v>2</v>
      </c>
      <c r="C271" s="42" t="s">
        <v>3</v>
      </c>
      <c r="D271" s="42"/>
      <c r="E271" s="42"/>
    </row>
    <row r="272" spans="1:5" x14ac:dyDescent="0.25">
      <c r="A272" s="41"/>
      <c r="B272" s="42"/>
      <c r="C272" s="13" t="s">
        <v>39</v>
      </c>
      <c r="D272" s="13" t="s">
        <v>41</v>
      </c>
      <c r="E272" s="13" t="s">
        <v>51</v>
      </c>
    </row>
    <row r="273" spans="1:5" x14ac:dyDescent="0.25">
      <c r="A273" s="22">
        <v>1</v>
      </c>
      <c r="B273" s="22">
        <v>2</v>
      </c>
      <c r="C273" s="22">
        <v>3</v>
      </c>
      <c r="D273" s="22">
        <v>4</v>
      </c>
      <c r="E273" s="22">
        <v>5</v>
      </c>
    </row>
    <row r="274" spans="1:5" ht="27" customHeight="1" x14ac:dyDescent="0.25">
      <c r="A274" s="35">
        <v>1</v>
      </c>
      <c r="B274" s="2" t="s">
        <v>4</v>
      </c>
      <c r="C274" s="16">
        <f>120000+150000</f>
        <v>270000</v>
      </c>
      <c r="D274" s="16">
        <v>0</v>
      </c>
      <c r="E274" s="16">
        <v>0</v>
      </c>
    </row>
    <row r="275" spans="1:5" ht="27" customHeight="1" x14ac:dyDescent="0.25">
      <c r="A275" s="35">
        <v>2</v>
      </c>
      <c r="B275" s="2" t="s">
        <v>14</v>
      </c>
      <c r="C275" s="16">
        <f>100000</f>
        <v>100000</v>
      </c>
      <c r="D275" s="16">
        <v>0</v>
      </c>
      <c r="E275" s="16">
        <v>0</v>
      </c>
    </row>
    <row r="276" spans="1:5" ht="27" customHeight="1" x14ac:dyDescent="0.25">
      <c r="A276" s="35">
        <v>3</v>
      </c>
      <c r="B276" s="2" t="s">
        <v>5</v>
      </c>
      <c r="C276" s="16">
        <f>25000</f>
        <v>25000</v>
      </c>
      <c r="D276" s="16">
        <v>0</v>
      </c>
      <c r="E276" s="16">
        <v>0</v>
      </c>
    </row>
    <row r="277" spans="1:5" ht="27" customHeight="1" x14ac:dyDescent="0.25">
      <c r="A277" s="36">
        <v>4</v>
      </c>
      <c r="B277" s="2" t="s">
        <v>15</v>
      </c>
      <c r="C277" s="16">
        <v>50000</v>
      </c>
      <c r="D277" s="16">
        <v>0</v>
      </c>
      <c r="E277" s="16">
        <v>0</v>
      </c>
    </row>
    <row r="278" spans="1:5" ht="27" customHeight="1" x14ac:dyDescent="0.25">
      <c r="A278" s="35">
        <v>5</v>
      </c>
      <c r="B278" s="2" t="s">
        <v>16</v>
      </c>
      <c r="C278" s="16">
        <f>100000</f>
        <v>100000</v>
      </c>
      <c r="D278" s="16">
        <v>0</v>
      </c>
      <c r="E278" s="16">
        <v>0</v>
      </c>
    </row>
    <row r="279" spans="1:5" ht="27" customHeight="1" x14ac:dyDescent="0.25">
      <c r="A279" s="35">
        <v>6</v>
      </c>
      <c r="B279" s="2" t="s">
        <v>21</v>
      </c>
      <c r="C279" s="16">
        <f>476403.6</f>
        <v>476403.6</v>
      </c>
      <c r="D279" s="16">
        <v>0</v>
      </c>
      <c r="E279" s="16">
        <v>0</v>
      </c>
    </row>
    <row r="280" spans="1:5" ht="27" customHeight="1" x14ac:dyDescent="0.25">
      <c r="A280" s="35">
        <v>7</v>
      </c>
      <c r="B280" s="2" t="s">
        <v>37</v>
      </c>
      <c r="C280" s="16">
        <f>23000+100000</f>
        <v>123000</v>
      </c>
      <c r="D280" s="16">
        <v>0</v>
      </c>
      <c r="E280" s="16">
        <v>0</v>
      </c>
    </row>
    <row r="281" spans="1:5" ht="27" customHeight="1" x14ac:dyDescent="0.25">
      <c r="A281" s="35">
        <v>8</v>
      </c>
      <c r="B281" s="2" t="s">
        <v>6</v>
      </c>
      <c r="C281" s="16">
        <f>31050</f>
        <v>31050</v>
      </c>
      <c r="D281" s="16">
        <v>0</v>
      </c>
      <c r="E281" s="16">
        <v>0</v>
      </c>
    </row>
    <row r="282" spans="1:5" ht="27" customHeight="1" x14ac:dyDescent="0.25">
      <c r="A282" s="35">
        <v>9</v>
      </c>
      <c r="B282" s="2" t="s">
        <v>22</v>
      </c>
      <c r="C282" s="16">
        <f>10000</f>
        <v>10000</v>
      </c>
      <c r="D282" s="16">
        <v>0</v>
      </c>
      <c r="E282" s="16">
        <v>0</v>
      </c>
    </row>
    <row r="283" spans="1:5" ht="27" customHeight="1" x14ac:dyDescent="0.25">
      <c r="A283" s="35">
        <v>10</v>
      </c>
      <c r="B283" s="2" t="s">
        <v>10</v>
      </c>
      <c r="C283" s="16">
        <f>90000+100000</f>
        <v>190000</v>
      </c>
      <c r="D283" s="16">
        <v>0</v>
      </c>
      <c r="E283" s="16">
        <v>0</v>
      </c>
    </row>
    <row r="284" spans="1:5" ht="27" customHeight="1" x14ac:dyDescent="0.25">
      <c r="A284" s="36">
        <v>11</v>
      </c>
      <c r="B284" s="2" t="s">
        <v>17</v>
      </c>
      <c r="C284" s="16">
        <v>50000</v>
      </c>
      <c r="D284" s="16">
        <v>0</v>
      </c>
      <c r="E284" s="16">
        <v>0</v>
      </c>
    </row>
    <row r="285" spans="1:5" ht="27" customHeight="1" x14ac:dyDescent="0.25">
      <c r="A285" s="35">
        <v>12</v>
      </c>
      <c r="B285" s="2" t="s">
        <v>24</v>
      </c>
      <c r="C285" s="16">
        <f>4388711+1320529+175383+290000+500000+1160000+75519</f>
        <v>7910142</v>
      </c>
      <c r="D285" s="16">
        <v>0</v>
      </c>
      <c r="E285" s="16">
        <v>0</v>
      </c>
    </row>
    <row r="286" spans="1:5" ht="27.75" customHeight="1" x14ac:dyDescent="0.25">
      <c r="A286" s="37" t="s">
        <v>12</v>
      </c>
      <c r="B286" s="38"/>
      <c r="C286" s="16">
        <f>SUM(C274:C285)</f>
        <v>9335595.5999999996</v>
      </c>
      <c r="D286" s="16">
        <f>SUM(D274:D285)</f>
        <v>0</v>
      </c>
      <c r="E286" s="16">
        <f>SUM(E274:E285)</f>
        <v>0</v>
      </c>
    </row>
    <row r="287" spans="1:5" ht="27.75" customHeight="1" x14ac:dyDescent="0.25">
      <c r="A287" s="25"/>
      <c r="B287" s="25"/>
      <c r="C287" s="18"/>
      <c r="D287" s="18"/>
      <c r="E287" s="18"/>
    </row>
    <row r="288" spans="1:5" ht="27.75" customHeight="1" x14ac:dyDescent="0.25">
      <c r="A288" s="25"/>
      <c r="B288" s="25"/>
      <c r="C288" s="18"/>
      <c r="D288" s="18"/>
      <c r="E288" s="18"/>
    </row>
    <row r="290" spans="1:6" x14ac:dyDescent="0.25">
      <c r="D290" s="26"/>
    </row>
    <row r="291" spans="1:6" x14ac:dyDescent="0.25">
      <c r="A291" s="21"/>
      <c r="B291" s="21"/>
      <c r="C291" s="21"/>
      <c r="D291" s="21"/>
      <c r="E291" s="49" t="s">
        <v>57</v>
      </c>
      <c r="F291" s="49"/>
    </row>
    <row r="292" spans="1:6" x14ac:dyDescent="0.25">
      <c r="A292" s="21"/>
      <c r="B292" s="21"/>
      <c r="C292" s="21"/>
      <c r="D292" s="21"/>
      <c r="E292" s="21"/>
      <c r="F292" s="21"/>
    </row>
    <row r="293" spans="1:6" x14ac:dyDescent="0.25">
      <c r="A293" s="49" t="s">
        <v>0</v>
      </c>
      <c r="B293" s="49"/>
      <c r="C293" s="49"/>
      <c r="D293" s="49"/>
      <c r="E293" s="49"/>
      <c r="F293" s="49"/>
    </row>
    <row r="294" spans="1:6" ht="18.75" customHeight="1" x14ac:dyDescent="0.25">
      <c r="A294" s="46" t="s">
        <v>58</v>
      </c>
      <c r="B294" s="46"/>
      <c r="C294" s="46"/>
      <c r="D294" s="46"/>
      <c r="E294" s="46"/>
      <c r="F294" s="46"/>
    </row>
    <row r="295" spans="1:6" ht="29.25" customHeight="1" x14ac:dyDescent="0.25">
      <c r="A295" s="21"/>
      <c r="B295" s="21"/>
      <c r="C295" s="21"/>
      <c r="D295" s="21"/>
      <c r="E295" s="21"/>
      <c r="F295" s="21"/>
    </row>
    <row r="296" spans="1:6" x14ac:dyDescent="0.25">
      <c r="A296" s="54" t="s">
        <v>29</v>
      </c>
      <c r="B296" s="47" t="s">
        <v>2</v>
      </c>
      <c r="C296" s="57" t="s">
        <v>39</v>
      </c>
      <c r="D296" s="58"/>
      <c r="E296" s="61" t="s">
        <v>3</v>
      </c>
      <c r="F296" s="62"/>
    </row>
    <row r="297" spans="1:6" x14ac:dyDescent="0.25">
      <c r="A297" s="56"/>
      <c r="B297" s="50"/>
      <c r="C297" s="59"/>
      <c r="D297" s="60"/>
      <c r="E297" s="51" t="s">
        <v>41</v>
      </c>
      <c r="F297" s="51" t="s">
        <v>51</v>
      </c>
    </row>
    <row r="298" spans="1:6" ht="18.75" customHeight="1" x14ac:dyDescent="0.25">
      <c r="A298" s="56"/>
      <c r="B298" s="50"/>
      <c r="C298" s="47" t="s">
        <v>3</v>
      </c>
      <c r="D298" s="54" t="s">
        <v>59</v>
      </c>
      <c r="E298" s="52"/>
      <c r="F298" s="52"/>
    </row>
    <row r="299" spans="1:6" ht="96" customHeight="1" x14ac:dyDescent="0.25">
      <c r="A299" s="55"/>
      <c r="B299" s="48"/>
      <c r="C299" s="48"/>
      <c r="D299" s="55"/>
      <c r="E299" s="53"/>
      <c r="F299" s="53"/>
    </row>
    <row r="300" spans="1:6" x14ac:dyDescent="0.25">
      <c r="A300" s="27">
        <v>1</v>
      </c>
      <c r="B300" s="28">
        <v>2</v>
      </c>
      <c r="C300" s="29">
        <v>3</v>
      </c>
      <c r="D300" s="29">
        <v>4</v>
      </c>
      <c r="E300" s="29">
        <v>5</v>
      </c>
      <c r="F300" s="29">
        <v>6</v>
      </c>
    </row>
    <row r="301" spans="1:6" ht="27" customHeight="1" x14ac:dyDescent="0.25">
      <c r="A301" s="27">
        <v>1</v>
      </c>
      <c r="B301" s="30" t="s">
        <v>14</v>
      </c>
      <c r="C301" s="31">
        <v>1500000</v>
      </c>
      <c r="D301" s="31">
        <v>70.790000000000006</v>
      </c>
      <c r="E301" s="31">
        <v>0</v>
      </c>
      <c r="F301" s="31">
        <v>0</v>
      </c>
    </row>
    <row r="302" spans="1:6" ht="27" customHeight="1" x14ac:dyDescent="0.25">
      <c r="A302" s="27">
        <v>2</v>
      </c>
      <c r="B302" s="30" t="s">
        <v>15</v>
      </c>
      <c r="C302" s="31">
        <v>1000000</v>
      </c>
      <c r="D302" s="31">
        <v>66.900000000000006</v>
      </c>
      <c r="E302" s="31">
        <v>0</v>
      </c>
      <c r="F302" s="31">
        <v>0</v>
      </c>
    </row>
    <row r="303" spans="1:6" ht="27" customHeight="1" x14ac:dyDescent="0.25">
      <c r="A303" s="27">
        <v>3</v>
      </c>
      <c r="B303" s="30" t="s">
        <v>8</v>
      </c>
      <c r="C303" s="31">
        <v>1000000</v>
      </c>
      <c r="D303" s="31">
        <v>66.67</v>
      </c>
      <c r="E303" s="31">
        <v>0</v>
      </c>
      <c r="F303" s="31">
        <v>0</v>
      </c>
    </row>
    <row r="304" spans="1:6" ht="27" customHeight="1" x14ac:dyDescent="0.25">
      <c r="A304" s="27">
        <v>4</v>
      </c>
      <c r="B304" s="30" t="s">
        <v>11</v>
      </c>
      <c r="C304" s="31">
        <v>1200000</v>
      </c>
      <c r="D304" s="31">
        <v>80.67</v>
      </c>
      <c r="E304" s="31">
        <v>0</v>
      </c>
      <c r="F304" s="31">
        <v>0</v>
      </c>
    </row>
    <row r="305" spans="1:6" ht="27" customHeight="1" x14ac:dyDescent="0.25">
      <c r="A305" s="27">
        <v>5</v>
      </c>
      <c r="B305" s="30" t="s">
        <v>23</v>
      </c>
      <c r="C305" s="31">
        <v>3000000</v>
      </c>
      <c r="D305" s="31">
        <v>85</v>
      </c>
      <c r="E305" s="31">
        <v>0</v>
      </c>
      <c r="F305" s="31">
        <v>0</v>
      </c>
    </row>
    <row r="306" spans="1:6" ht="27" customHeight="1" x14ac:dyDescent="0.25">
      <c r="A306" s="27">
        <v>6</v>
      </c>
      <c r="B306" s="30" t="s">
        <v>24</v>
      </c>
      <c r="C306" s="31">
        <v>4000000</v>
      </c>
      <c r="D306" s="31">
        <v>84.72</v>
      </c>
      <c r="E306" s="31">
        <v>0</v>
      </c>
      <c r="F306" s="31">
        <v>0</v>
      </c>
    </row>
    <row r="307" spans="1:6" x14ac:dyDescent="0.25">
      <c r="A307" s="32" t="s">
        <v>12</v>
      </c>
      <c r="B307" s="33"/>
      <c r="C307" s="31">
        <f>SUM(C301:C306)</f>
        <v>11700000</v>
      </c>
      <c r="D307" s="31"/>
      <c r="E307" s="31">
        <f>SUM(E301:E306)</f>
        <v>0</v>
      </c>
      <c r="F307" s="31">
        <f>SUM(F301:F306)</f>
        <v>0</v>
      </c>
    </row>
  </sheetData>
  <mergeCells count="79">
    <mergeCell ref="C298:C299"/>
    <mergeCell ref="E291:F291"/>
    <mergeCell ref="B296:B299"/>
    <mergeCell ref="F297:F299"/>
    <mergeCell ref="D298:D299"/>
    <mergeCell ref="A293:F293"/>
    <mergeCell ref="A294:F294"/>
    <mergeCell ref="A296:A299"/>
    <mergeCell ref="C296:D297"/>
    <mergeCell ref="E296:F296"/>
    <mergeCell ref="E297:E299"/>
    <mergeCell ref="A262:B262"/>
    <mergeCell ref="A64:B64"/>
    <mergeCell ref="A90:B90"/>
    <mergeCell ref="A116:B116"/>
    <mergeCell ref="A142:B142"/>
    <mergeCell ref="A168:B168"/>
    <mergeCell ref="B201:B202"/>
    <mergeCell ref="A93:E93"/>
    <mergeCell ref="A94:E94"/>
    <mergeCell ref="A96:A97"/>
    <mergeCell ref="B96:B97"/>
    <mergeCell ref="A198:E198"/>
    <mergeCell ref="A201:A202"/>
    <mergeCell ref="C201:E201"/>
    <mergeCell ref="A199:E199"/>
    <mergeCell ref="B122:B123"/>
    <mergeCell ref="A13:E13"/>
    <mergeCell ref="A14:E14"/>
    <mergeCell ref="A9:E9"/>
    <mergeCell ref="A10:E10"/>
    <mergeCell ref="A16:A17"/>
    <mergeCell ref="B16:B17"/>
    <mergeCell ref="B44:B45"/>
    <mergeCell ref="C44:E44"/>
    <mergeCell ref="C16:E16"/>
    <mergeCell ref="A41:E41"/>
    <mergeCell ref="A42:E42"/>
    <mergeCell ref="A38:B38"/>
    <mergeCell ref="A44:A45"/>
    <mergeCell ref="A195:B195"/>
    <mergeCell ref="A145:E145"/>
    <mergeCell ref="A146:E146"/>
    <mergeCell ref="A148:A149"/>
    <mergeCell ref="B148:B149"/>
    <mergeCell ref="C148:E148"/>
    <mergeCell ref="A172:E172"/>
    <mergeCell ref="A173:E173"/>
    <mergeCell ref="A67:E67"/>
    <mergeCell ref="C70:E70"/>
    <mergeCell ref="B70:B71"/>
    <mergeCell ref="A218:E218"/>
    <mergeCell ref="A219:E219"/>
    <mergeCell ref="A175:A176"/>
    <mergeCell ref="B175:B176"/>
    <mergeCell ref="C175:E175"/>
    <mergeCell ref="A70:A71"/>
    <mergeCell ref="A68:E68"/>
    <mergeCell ref="C96:E96"/>
    <mergeCell ref="A215:B215"/>
    <mergeCell ref="C122:E122"/>
    <mergeCell ref="A119:E119"/>
    <mergeCell ref="A120:E120"/>
    <mergeCell ref="A122:A123"/>
    <mergeCell ref="A248:A249"/>
    <mergeCell ref="B248:B249"/>
    <mergeCell ref="C248:E248"/>
    <mergeCell ref="A221:A222"/>
    <mergeCell ref="B221:B222"/>
    <mergeCell ref="C221:E221"/>
    <mergeCell ref="A245:E245"/>
    <mergeCell ref="A246:E246"/>
    <mergeCell ref="A241:B241"/>
    <mergeCell ref="A286:B286"/>
    <mergeCell ref="A268:E268"/>
    <mergeCell ref="A269:E269"/>
    <mergeCell ref="A271:A272"/>
    <mergeCell ref="B271:B272"/>
    <mergeCell ref="C271:E271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38" max="5" man="1"/>
    <brk id="64" max="5" man="1"/>
    <brk id="90" max="16383" man="1"/>
    <brk id="116" max="16383" man="1"/>
    <brk id="142" max="5" man="1"/>
    <brk id="168" max="5" man="1"/>
    <brk id="195" max="5" man="1"/>
    <brk id="215" max="5" man="1"/>
    <brk id="241" max="5" man="1"/>
    <brk id="264" max="5" man="1"/>
    <brk id="29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2024-09-04T03:07:16Z</dcterms:modified>
</cp:coreProperties>
</file>