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Лист1!$A$1:$K$42</definedName>
  </definedNames>
  <calcPr calcId="145621"/>
</workbook>
</file>

<file path=xl/calcChain.xml><?xml version="1.0" encoding="utf-8"?>
<calcChain xmlns="http://schemas.openxmlformats.org/spreadsheetml/2006/main">
  <c r="E21" i="1" l="1"/>
  <c r="F16" i="1"/>
  <c r="I16" i="1" l="1"/>
  <c r="I14" i="1"/>
  <c r="G16" i="1"/>
  <c r="G14" i="1" l="1"/>
  <c r="F21" i="1"/>
  <c r="D32" i="1"/>
  <c r="F14" i="1"/>
  <c r="E16" i="1"/>
  <c r="G35" i="1"/>
  <c r="I35" i="1" l="1"/>
  <c r="I39" i="1"/>
  <c r="I37" i="1"/>
  <c r="J26" i="1"/>
  <c r="I26" i="1"/>
  <c r="H31" i="1" l="1"/>
  <c r="H24" i="1"/>
  <c r="G26" i="1" l="1"/>
  <c r="G24" i="1"/>
  <c r="G32" i="1" l="1"/>
  <c r="D21" i="1" l="1"/>
  <c r="H42" i="1" l="1"/>
  <c r="G31" i="1" l="1"/>
  <c r="F39" i="1" l="1"/>
  <c r="E24" i="1" l="1"/>
  <c r="H37" i="1" l="1"/>
  <c r="H35" i="1"/>
  <c r="H26" i="1"/>
  <c r="H21" i="1"/>
  <c r="E39" i="1" l="1"/>
  <c r="E42" i="1" s="1"/>
  <c r="D39" i="1"/>
  <c r="D42" i="1" s="1"/>
  <c r="E37" i="1"/>
  <c r="D37" i="1"/>
  <c r="E35" i="1"/>
  <c r="D35" i="1"/>
  <c r="E31" i="1"/>
  <c r="D31" i="1"/>
  <c r="E26" i="1"/>
  <c r="D26" i="1"/>
  <c r="D24" i="1"/>
  <c r="D16" i="1"/>
  <c r="E14" i="1"/>
  <c r="D14" i="1"/>
  <c r="K37" i="1" l="1"/>
  <c r="J37" i="1"/>
  <c r="G37" i="1"/>
  <c r="F26" i="1"/>
  <c r="K42" i="1"/>
  <c r="J42" i="1"/>
  <c r="I42" i="1"/>
  <c r="G42" i="1"/>
  <c r="F42" i="1"/>
  <c r="K35" i="1"/>
  <c r="J35" i="1"/>
  <c r="K31" i="1"/>
  <c r="J31" i="1"/>
  <c r="I31" i="1"/>
  <c r="F31" i="1"/>
  <c r="F24" i="1"/>
  <c r="K21" i="1"/>
  <c r="J21" i="1"/>
  <c r="I21" i="1"/>
  <c r="G21" i="1"/>
  <c r="J24" i="1" l="1"/>
  <c r="K24" i="1"/>
  <c r="K26" i="1"/>
  <c r="I24" i="1"/>
  <c r="F35" i="1"/>
  <c r="F37" i="1"/>
  <c r="H14" i="1"/>
  <c r="K14" i="1"/>
  <c r="H16" i="1"/>
  <c r="J14" i="1"/>
  <c r="J16" i="1"/>
  <c r="K16" i="1"/>
</calcChain>
</file>

<file path=xl/sharedStrings.xml><?xml version="1.0" encoding="utf-8"?>
<sst xmlns="http://schemas.openxmlformats.org/spreadsheetml/2006/main" count="68" uniqueCount="42">
  <si>
    <t>ПРОГНОЗ</t>
  </si>
  <si>
    <t>(млн. рублей)</t>
  </si>
  <si>
    <t>N п/п</t>
  </si>
  <si>
    <t>Показатель</t>
  </si>
  <si>
    <t>Значение по годам</t>
  </si>
  <si>
    <t>2019 год</t>
  </si>
  <si>
    <t>2020 год</t>
  </si>
  <si>
    <t>Консолидированный бюджет Любинского муниципального района Омской области</t>
  </si>
  <si>
    <t>Доходы, в том числе:</t>
  </si>
  <si>
    <t>Налоговые и неналоговые доходы</t>
  </si>
  <si>
    <t>Безвозмездные поступления, в том числе:</t>
  </si>
  <si>
    <t>целевого характера</t>
  </si>
  <si>
    <t>нецелевого характера</t>
  </si>
  <si>
    <t>Расходы, в том числе:</t>
  </si>
  <si>
    <t>Расходы на реализацию муниципальных программ Любинского муниципального района Омской области (далее - муниципальная программа района) и муниципальных программ поселений Любинского муниципального района Омской области (далее – муниципальные программы поселений)</t>
  </si>
  <si>
    <t>Непрограммные расходы консолидированного бюджета Любинского муниципального района Омской области</t>
  </si>
  <si>
    <t>Дефицит/профицит</t>
  </si>
  <si>
    <t>Бюджет муниципального района</t>
  </si>
  <si>
    <t>Расходы на реализацию муниципальных программ района</t>
  </si>
  <si>
    <t>Непрограммные расходы бюджета муниципального района</t>
  </si>
  <si>
    <t>Расходы на реализацию муниципальных программ поселений</t>
  </si>
  <si>
    <t>Непрограммные расходы местных бюджетов</t>
  </si>
  <si>
    <t>1.1</t>
  </si>
  <si>
    <t>1.2</t>
  </si>
  <si>
    <t>1.2.1</t>
  </si>
  <si>
    <t>1.2.2</t>
  </si>
  <si>
    <t>2.1</t>
  </si>
  <si>
    <t>2.2</t>
  </si>
  <si>
    <t>3.1</t>
  </si>
  <si>
    <t>2021 год</t>
  </si>
  <si>
    <t>2022 год</t>
  </si>
  <si>
    <t>Отношение дефицита бюджета муниципального района к годовому объему доходов бюджета муниципального района без учета безвозмездных поступлений, процентов</t>
  </si>
  <si>
    <t xml:space="preserve">         Прогноз основных характеристик консолидированного бюджета, бюджета муниципального района и бюджета поселений</t>
  </si>
  <si>
    <t>поселений Любинского муниципального района Омской области</t>
  </si>
  <si>
    <t xml:space="preserve">основных характеристик консолидированного бюджета Любинского муниципального района </t>
  </si>
  <si>
    <t>Омской области, бюджета муниципального района и  консолидированного бюджета</t>
  </si>
  <si>
    <t>2023 год</t>
  </si>
  <si>
    <t>2024 год</t>
  </si>
  <si>
    <t>2025 год</t>
  </si>
  <si>
    <t>2026 год</t>
  </si>
  <si>
    <t>Консолидированный бюджет поселений Любинского муниципального района Омской области</t>
  </si>
  <si>
    <t>Приложение № 1 к бюджетному прогнозу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</si>
</sst>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1" applyFill="1"/>
    <xf numFmtId="0" fontId="2" fillId="0" borderId="2" xfId="0" applyFont="1" applyFill="1" applyBorder="1" applyAlignment="1">
      <alignment horizontal="right"/>
    </xf>
    <xf numFmtId="0" fontId="0" fillId="0" borderId="1" xfId="0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0" fillId="0" borderId="0" xfId="0" applyNumberForma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vertical="center" wrapText="1"/>
    </xf>
    <xf numFmtId="4" fontId="0" fillId="0" borderId="0" xfId="0" applyNumberForma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topLeftCell="B1" zoomScaleNormal="100" zoomScaleSheetLayoutView="100" workbookViewId="0">
      <pane xSplit="2" ySplit="10" topLeftCell="D29" activePane="bottomRight" state="frozen"/>
      <selection activeCell="B1" sqref="B1"/>
      <selection pane="topRight" activeCell="D1" sqref="D1"/>
      <selection pane="bottomLeft" activeCell="B11" sqref="B11"/>
      <selection pane="bottomRight" activeCell="G42" sqref="G42"/>
    </sheetView>
  </sheetViews>
  <sheetFormatPr defaultRowHeight="15" x14ac:dyDescent="0.25"/>
  <cols>
    <col min="1" max="1" width="3.85546875" style="2" hidden="1" customWidth="1"/>
    <col min="2" max="2" width="7.42578125" style="2" bestFit="1" customWidth="1"/>
    <col min="3" max="3" width="53.5703125" style="2" customWidth="1"/>
    <col min="4" max="11" width="13.85546875" style="2" customWidth="1"/>
    <col min="12" max="16384" width="9.140625" style="2"/>
  </cols>
  <sheetData>
    <row r="1" spans="1:13" ht="18.75" x14ac:dyDescent="0.3">
      <c r="H1" s="23" t="s">
        <v>41</v>
      </c>
      <c r="I1" s="23"/>
      <c r="J1" s="23"/>
      <c r="K1" s="23"/>
    </row>
    <row r="3" spans="1:13" x14ac:dyDescent="0.25">
      <c r="A3" s="5" t="s">
        <v>32</v>
      </c>
    </row>
    <row r="4" spans="1:13" ht="16.5" customHeight="1" x14ac:dyDescent="0.25">
      <c r="A4" s="13"/>
      <c r="B4" s="21" t="s">
        <v>0</v>
      </c>
      <c r="C4" s="21"/>
      <c r="D4" s="21"/>
      <c r="E4" s="21"/>
      <c r="F4" s="21"/>
      <c r="G4" s="21"/>
      <c r="H4" s="21"/>
      <c r="I4" s="21"/>
      <c r="J4" s="21"/>
      <c r="K4" s="21"/>
    </row>
    <row r="5" spans="1:13" ht="19.5" customHeight="1" x14ac:dyDescent="0.25">
      <c r="A5" s="21" t="s">
        <v>34</v>
      </c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1:13" ht="18.75" x14ac:dyDescent="0.25">
      <c r="A6" s="21" t="s">
        <v>35</v>
      </c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3" ht="18.75" x14ac:dyDescent="0.25">
      <c r="A7" s="21" t="s">
        <v>33</v>
      </c>
      <c r="B7" s="22"/>
      <c r="C7" s="22"/>
      <c r="D7" s="22"/>
      <c r="E7" s="22"/>
      <c r="F7" s="22"/>
      <c r="G7" s="22"/>
      <c r="H7" s="22"/>
      <c r="I7" s="22"/>
      <c r="J7" s="22"/>
      <c r="K7" s="22"/>
    </row>
    <row r="8" spans="1:13" ht="17.25" customHeight="1" x14ac:dyDescent="0.3">
      <c r="A8" s="13"/>
      <c r="B8" s="12"/>
      <c r="C8" s="13"/>
      <c r="D8" s="13"/>
      <c r="E8" s="13"/>
      <c r="F8" s="13"/>
      <c r="G8" s="13"/>
      <c r="H8" s="13"/>
      <c r="I8" s="13"/>
      <c r="J8" s="13"/>
      <c r="K8" s="6" t="s">
        <v>1</v>
      </c>
    </row>
    <row r="9" spans="1:13" ht="18.75" customHeight="1" x14ac:dyDescent="0.25">
      <c r="A9" s="7"/>
      <c r="B9" s="17" t="s">
        <v>2</v>
      </c>
      <c r="C9" s="17" t="s">
        <v>3</v>
      </c>
      <c r="D9" s="18" t="s">
        <v>4</v>
      </c>
      <c r="E9" s="19"/>
      <c r="F9" s="19"/>
      <c r="G9" s="19"/>
      <c r="H9" s="19"/>
      <c r="I9" s="19"/>
      <c r="J9" s="19"/>
      <c r="K9" s="20"/>
    </row>
    <row r="10" spans="1:13" ht="18.75" x14ac:dyDescent="0.25">
      <c r="A10" s="7"/>
      <c r="B10" s="17"/>
      <c r="C10" s="17"/>
      <c r="D10" s="14" t="s">
        <v>5</v>
      </c>
      <c r="E10" s="14" t="s">
        <v>6</v>
      </c>
      <c r="F10" s="14" t="s">
        <v>29</v>
      </c>
      <c r="G10" s="14" t="s">
        <v>30</v>
      </c>
      <c r="H10" s="14" t="s">
        <v>36</v>
      </c>
      <c r="I10" s="14" t="s">
        <v>37</v>
      </c>
      <c r="J10" s="14" t="s">
        <v>38</v>
      </c>
      <c r="K10" s="14" t="s">
        <v>39</v>
      </c>
    </row>
    <row r="11" spans="1:13" ht="18.75" x14ac:dyDescent="0.25">
      <c r="A11" s="7"/>
      <c r="B11" s="14">
        <v>1</v>
      </c>
      <c r="C11" s="14">
        <v>2</v>
      </c>
      <c r="D11" s="14">
        <v>3</v>
      </c>
      <c r="E11" s="14">
        <v>4</v>
      </c>
      <c r="F11" s="14">
        <v>5</v>
      </c>
      <c r="G11" s="14">
        <v>6</v>
      </c>
      <c r="H11" s="14">
        <v>7</v>
      </c>
      <c r="I11" s="14">
        <v>8</v>
      </c>
      <c r="J11" s="14">
        <v>9</v>
      </c>
      <c r="K11" s="14">
        <v>10</v>
      </c>
    </row>
    <row r="12" spans="1:13" ht="18.75" x14ac:dyDescent="0.25">
      <c r="A12" s="7"/>
      <c r="B12" s="17" t="s">
        <v>7</v>
      </c>
      <c r="C12" s="17"/>
      <c r="D12" s="17"/>
      <c r="E12" s="17"/>
      <c r="F12" s="17"/>
      <c r="G12" s="17"/>
      <c r="H12" s="17"/>
      <c r="I12" s="17"/>
      <c r="J12" s="17"/>
      <c r="K12" s="17"/>
    </row>
    <row r="13" spans="1:13" ht="18.75" x14ac:dyDescent="0.25">
      <c r="A13" s="7"/>
      <c r="B13" s="8">
        <v>1</v>
      </c>
      <c r="C13" s="9" t="s">
        <v>8</v>
      </c>
      <c r="D13" s="3">
        <v>1050</v>
      </c>
      <c r="E13" s="3">
        <v>1157.07</v>
      </c>
      <c r="F13" s="1">
        <v>1220.81</v>
      </c>
      <c r="G13" s="1">
        <v>1379.09</v>
      </c>
      <c r="H13" s="1">
        <v>1035.3599999999999</v>
      </c>
      <c r="I13" s="1">
        <v>981.65000000000009</v>
      </c>
      <c r="J13" s="1">
        <v>1013.6400000000001</v>
      </c>
      <c r="K13" s="1">
        <v>1013.6400000000001</v>
      </c>
      <c r="M13" s="16"/>
    </row>
    <row r="14" spans="1:13" ht="18.75" x14ac:dyDescent="0.25">
      <c r="A14" s="7"/>
      <c r="B14" s="8" t="s">
        <v>22</v>
      </c>
      <c r="C14" s="9" t="s">
        <v>9</v>
      </c>
      <c r="D14" s="3">
        <f t="shared" ref="D14:E14" si="0">D13-D15</f>
        <v>303.53999999999996</v>
      </c>
      <c r="E14" s="3">
        <f t="shared" si="0"/>
        <v>305.39</v>
      </c>
      <c r="F14" s="3">
        <f>F13-F15</f>
        <v>377.84999999999991</v>
      </c>
      <c r="G14" s="3">
        <f>G13-G15</f>
        <v>392.45999999999992</v>
      </c>
      <c r="H14" s="3">
        <f>H13-H15</f>
        <v>440.9799999999999</v>
      </c>
      <c r="I14" s="3">
        <f>I13-I15</f>
        <v>455.36000000000013</v>
      </c>
      <c r="J14" s="3">
        <f t="shared" ref="J14:K14" si="1">J13-J15</f>
        <v>471.98000000000013</v>
      </c>
      <c r="K14" s="3">
        <f t="shared" si="1"/>
        <v>471.98000000000013</v>
      </c>
      <c r="L14" s="10"/>
    </row>
    <row r="15" spans="1:13" ht="18.75" x14ac:dyDescent="0.25">
      <c r="A15" s="7"/>
      <c r="B15" s="8" t="s">
        <v>23</v>
      </c>
      <c r="C15" s="9" t="s">
        <v>10</v>
      </c>
      <c r="D15" s="3">
        <v>746.46</v>
      </c>
      <c r="E15" s="3">
        <v>851.68</v>
      </c>
      <c r="F15" s="1">
        <v>842.96</v>
      </c>
      <c r="G15" s="1">
        <v>986.63</v>
      </c>
      <c r="H15" s="1">
        <v>594.38</v>
      </c>
      <c r="I15" s="1">
        <v>526.29</v>
      </c>
      <c r="J15" s="1">
        <v>541.66</v>
      </c>
      <c r="K15" s="1">
        <v>541.66</v>
      </c>
      <c r="L15" s="16"/>
      <c r="M15" s="16"/>
    </row>
    <row r="16" spans="1:13" ht="18.75" x14ac:dyDescent="0.25">
      <c r="A16" s="7"/>
      <c r="B16" s="8" t="s">
        <v>24</v>
      </c>
      <c r="C16" s="9" t="s">
        <v>11</v>
      </c>
      <c r="D16" s="1">
        <f t="shared" ref="D16" si="2">D15-D17</f>
        <v>609.65000000000009</v>
      </c>
      <c r="E16" s="1">
        <f>E15-E17</f>
        <v>711.77</v>
      </c>
      <c r="F16" s="1">
        <f>F15-F17</f>
        <v>706.57</v>
      </c>
      <c r="G16" s="1">
        <f>G15-G17</f>
        <v>878</v>
      </c>
      <c r="H16" s="1">
        <f t="shared" ref="H16:K16" si="3">H15-H17</f>
        <v>496.83</v>
      </c>
      <c r="I16" s="1">
        <f>I15-I17</f>
        <v>484.96999999999997</v>
      </c>
      <c r="J16" s="1">
        <f t="shared" si="3"/>
        <v>485.05999999999995</v>
      </c>
      <c r="K16" s="1">
        <f t="shared" si="3"/>
        <v>485.05999999999995</v>
      </c>
    </row>
    <row r="17" spans="1:14" ht="18.75" x14ac:dyDescent="0.25">
      <c r="A17" s="7"/>
      <c r="B17" s="8" t="s">
        <v>25</v>
      </c>
      <c r="C17" s="9" t="s">
        <v>12</v>
      </c>
      <c r="D17" s="3">
        <v>136.81</v>
      </c>
      <c r="E17" s="3">
        <v>139.91</v>
      </c>
      <c r="F17" s="1">
        <v>136.38999999999999</v>
      </c>
      <c r="G17" s="1">
        <v>108.63</v>
      </c>
      <c r="H17" s="1">
        <v>97.55</v>
      </c>
      <c r="I17" s="1">
        <v>41.32</v>
      </c>
      <c r="J17" s="1">
        <v>56.6</v>
      </c>
      <c r="K17" s="1">
        <v>56.6</v>
      </c>
      <c r="M17" s="16"/>
      <c r="N17" s="16"/>
    </row>
    <row r="18" spans="1:14" ht="18.75" x14ac:dyDescent="0.25">
      <c r="A18" s="7"/>
      <c r="B18" s="8">
        <v>2</v>
      </c>
      <c r="C18" s="9" t="s">
        <v>13</v>
      </c>
      <c r="D18" s="3">
        <v>1059.24</v>
      </c>
      <c r="E18" s="3">
        <v>1160.0899999999999</v>
      </c>
      <c r="F18" s="1">
        <v>1177.9000000000001</v>
      </c>
      <c r="G18" s="1">
        <v>1399.14</v>
      </c>
      <c r="H18" s="1">
        <v>1035.3599999999999</v>
      </c>
      <c r="I18" s="1">
        <v>981.65000000000009</v>
      </c>
      <c r="J18" s="1">
        <v>1013.6400000000001</v>
      </c>
      <c r="K18" s="1">
        <v>1013.6400000000001</v>
      </c>
    </row>
    <row r="19" spans="1:14" ht="150" x14ac:dyDescent="0.25">
      <c r="A19" s="7"/>
      <c r="B19" s="8" t="s">
        <v>26</v>
      </c>
      <c r="C19" s="9" t="s">
        <v>14</v>
      </c>
      <c r="D19" s="3">
        <v>1059.24</v>
      </c>
      <c r="E19" s="3">
        <v>1160.0899999999999</v>
      </c>
      <c r="F19" s="1">
        <v>1177.9000000000001</v>
      </c>
      <c r="G19" s="1">
        <v>1399.14</v>
      </c>
      <c r="H19" s="1">
        <v>1035.3599999999999</v>
      </c>
      <c r="I19" s="1">
        <v>981.65000000000009</v>
      </c>
      <c r="J19" s="1">
        <v>1013.6400000000001</v>
      </c>
      <c r="K19" s="1">
        <v>1013.6400000000001</v>
      </c>
    </row>
    <row r="20" spans="1:14" ht="56.25" x14ac:dyDescent="0.25">
      <c r="A20" s="7"/>
      <c r="B20" s="8" t="s">
        <v>27</v>
      </c>
      <c r="C20" s="9" t="s">
        <v>15</v>
      </c>
      <c r="D20" s="3">
        <v>0</v>
      </c>
      <c r="E20" s="3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</row>
    <row r="21" spans="1:14" ht="18.75" x14ac:dyDescent="0.25">
      <c r="A21" s="7"/>
      <c r="B21" s="14">
        <v>3</v>
      </c>
      <c r="C21" s="9" t="s">
        <v>16</v>
      </c>
      <c r="D21" s="1">
        <f>D13-D18</f>
        <v>-9.2400000000000091</v>
      </c>
      <c r="E21" s="1">
        <f>E13-E18</f>
        <v>-3.0199999999999818</v>
      </c>
      <c r="F21" s="1">
        <f>F13-F18</f>
        <v>42.909999999999854</v>
      </c>
      <c r="G21" s="1">
        <f t="shared" ref="G21:K21" si="4">G13-G18</f>
        <v>-20.050000000000182</v>
      </c>
      <c r="H21" s="1">
        <f t="shared" si="4"/>
        <v>0</v>
      </c>
      <c r="I21" s="1">
        <f t="shared" si="4"/>
        <v>0</v>
      </c>
      <c r="J21" s="1">
        <f t="shared" si="4"/>
        <v>0</v>
      </c>
      <c r="K21" s="1">
        <f t="shared" si="4"/>
        <v>0</v>
      </c>
    </row>
    <row r="22" spans="1:14" ht="18.75" x14ac:dyDescent="0.25">
      <c r="A22" s="7"/>
      <c r="B22" s="17" t="s">
        <v>17</v>
      </c>
      <c r="C22" s="17"/>
      <c r="D22" s="17"/>
      <c r="E22" s="17"/>
      <c r="F22" s="17"/>
      <c r="G22" s="17"/>
      <c r="H22" s="17"/>
      <c r="I22" s="17"/>
      <c r="J22" s="17"/>
      <c r="K22" s="17"/>
    </row>
    <row r="23" spans="1:14" ht="18.75" x14ac:dyDescent="0.25">
      <c r="A23" s="7"/>
      <c r="B23" s="14">
        <v>1</v>
      </c>
      <c r="C23" s="9" t="s">
        <v>8</v>
      </c>
      <c r="D23" s="1">
        <v>919.18</v>
      </c>
      <c r="E23" s="1">
        <v>1005.44</v>
      </c>
      <c r="F23" s="1">
        <v>1083.22</v>
      </c>
      <c r="G23" s="1">
        <v>1197.77</v>
      </c>
      <c r="H23" s="1">
        <v>966.64</v>
      </c>
      <c r="I23" s="1">
        <v>885.99</v>
      </c>
      <c r="J23" s="1">
        <v>915.72</v>
      </c>
      <c r="K23" s="1">
        <v>915.72</v>
      </c>
    </row>
    <row r="24" spans="1:14" ht="18.75" x14ac:dyDescent="0.25">
      <c r="A24" s="7"/>
      <c r="B24" s="8" t="s">
        <v>22</v>
      </c>
      <c r="C24" s="9" t="s">
        <v>9</v>
      </c>
      <c r="D24" s="3">
        <f t="shared" ref="D24:F24" si="5">D23-D25</f>
        <v>227.14</v>
      </c>
      <c r="E24" s="3">
        <f t="shared" si="5"/>
        <v>227.71000000000004</v>
      </c>
      <c r="F24" s="3">
        <f t="shared" si="5"/>
        <v>285.58000000000004</v>
      </c>
      <c r="G24" s="3">
        <f>G23-G25</f>
        <v>291.21000000000004</v>
      </c>
      <c r="H24" s="3">
        <f>H23-H25</f>
        <v>349.11</v>
      </c>
      <c r="I24" s="3">
        <f t="shared" ref="I24" si="6">I23-I25</f>
        <v>362.64</v>
      </c>
      <c r="J24" s="3">
        <f t="shared" ref="J24" si="7">J23-J25</f>
        <v>377.11</v>
      </c>
      <c r="K24" s="3">
        <f t="shared" ref="K24" si="8">K23-K25</f>
        <v>377.11</v>
      </c>
    </row>
    <row r="25" spans="1:14" ht="18.75" x14ac:dyDescent="0.25">
      <c r="A25" s="7"/>
      <c r="B25" s="8" t="s">
        <v>23</v>
      </c>
      <c r="C25" s="9" t="s">
        <v>10</v>
      </c>
      <c r="D25" s="1">
        <v>692.04</v>
      </c>
      <c r="E25" s="1">
        <v>777.73</v>
      </c>
      <c r="F25" s="1">
        <v>797.64</v>
      </c>
      <c r="G25" s="1">
        <v>906.56</v>
      </c>
      <c r="H25" s="1">
        <v>617.53</v>
      </c>
      <c r="I25" s="1">
        <v>523.35</v>
      </c>
      <c r="J25" s="1">
        <v>538.61</v>
      </c>
      <c r="K25" s="1">
        <v>538.61</v>
      </c>
    </row>
    <row r="26" spans="1:14" ht="18.75" x14ac:dyDescent="0.25">
      <c r="A26" s="7"/>
      <c r="B26" s="11" t="s">
        <v>24</v>
      </c>
      <c r="C26" s="9" t="s">
        <v>11</v>
      </c>
      <c r="D26" s="1">
        <f t="shared" ref="D26:E26" si="9">D25-D27</f>
        <v>555.23</v>
      </c>
      <c r="E26" s="1">
        <f t="shared" si="9"/>
        <v>637.82000000000005</v>
      </c>
      <c r="F26" s="1">
        <f>F25-F27</f>
        <v>661.73</v>
      </c>
      <c r="G26" s="1">
        <f>G25-G27</f>
        <v>798.43</v>
      </c>
      <c r="H26" s="1">
        <f t="shared" ref="H26:K26" si="10">H25-H27</f>
        <v>519.98</v>
      </c>
      <c r="I26" s="1">
        <f>I25-I27</f>
        <v>482.03000000000003</v>
      </c>
      <c r="J26" s="1">
        <f>J25-J27</f>
        <v>482.01</v>
      </c>
      <c r="K26" s="1">
        <f t="shared" si="10"/>
        <v>482.01</v>
      </c>
    </row>
    <row r="27" spans="1:14" ht="18.75" x14ac:dyDescent="0.25">
      <c r="A27" s="7"/>
      <c r="B27" s="11" t="s">
        <v>25</v>
      </c>
      <c r="C27" s="9" t="s">
        <v>12</v>
      </c>
      <c r="D27" s="1">
        <v>136.81</v>
      </c>
      <c r="E27" s="1">
        <v>139.91</v>
      </c>
      <c r="F27" s="1">
        <v>135.91</v>
      </c>
      <c r="G27" s="1">
        <v>108.13</v>
      </c>
      <c r="H27" s="1">
        <v>97.55</v>
      </c>
      <c r="I27" s="1">
        <v>41.32</v>
      </c>
      <c r="J27" s="1">
        <v>56.6</v>
      </c>
      <c r="K27" s="1">
        <v>56.6</v>
      </c>
    </row>
    <row r="28" spans="1:14" ht="18.75" x14ac:dyDescent="0.25">
      <c r="A28" s="7"/>
      <c r="B28" s="8">
        <v>2</v>
      </c>
      <c r="C28" s="9" t="s">
        <v>13</v>
      </c>
      <c r="D28" s="1">
        <v>921.76</v>
      </c>
      <c r="E28" s="1">
        <v>1004.2</v>
      </c>
      <c r="F28" s="1">
        <v>1047</v>
      </c>
      <c r="G28" s="1">
        <v>1220.6400000000001</v>
      </c>
      <c r="H28" s="1">
        <v>966.64</v>
      </c>
      <c r="I28" s="1">
        <v>885.99</v>
      </c>
      <c r="J28" s="1">
        <v>915.72</v>
      </c>
      <c r="K28" s="1">
        <v>915.72</v>
      </c>
    </row>
    <row r="29" spans="1:14" ht="37.5" x14ac:dyDescent="0.25">
      <c r="A29" s="7"/>
      <c r="B29" s="11" t="s">
        <v>26</v>
      </c>
      <c r="C29" s="9" t="s">
        <v>18</v>
      </c>
      <c r="D29" s="1">
        <v>921.76</v>
      </c>
      <c r="E29" s="1">
        <v>1004.2</v>
      </c>
      <c r="F29" s="1">
        <v>1047</v>
      </c>
      <c r="G29" s="1">
        <v>1220.6400000000001</v>
      </c>
      <c r="H29" s="1">
        <v>966.64</v>
      </c>
      <c r="I29" s="1">
        <v>885.99</v>
      </c>
      <c r="J29" s="1">
        <v>915.72</v>
      </c>
      <c r="K29" s="1">
        <v>915.72</v>
      </c>
    </row>
    <row r="30" spans="1:14" ht="37.5" x14ac:dyDescent="0.25">
      <c r="A30" s="7"/>
      <c r="B30" s="11" t="s">
        <v>27</v>
      </c>
      <c r="C30" s="9" t="s">
        <v>19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</row>
    <row r="31" spans="1:14" ht="18.75" x14ac:dyDescent="0.25">
      <c r="A31" s="7"/>
      <c r="B31" s="14">
        <v>3</v>
      </c>
      <c r="C31" s="9" t="s">
        <v>16</v>
      </c>
      <c r="D31" s="1">
        <f t="shared" ref="D31:E31" si="11">D23-D28</f>
        <v>-2.5800000000000409</v>
      </c>
      <c r="E31" s="1">
        <f t="shared" si="11"/>
        <v>1.2400000000000091</v>
      </c>
      <c r="F31" s="1">
        <f>F23-F28</f>
        <v>36.220000000000027</v>
      </c>
      <c r="G31" s="1">
        <f>G23-G28</f>
        <v>-22.870000000000118</v>
      </c>
      <c r="H31" s="1">
        <f>H23-H28</f>
        <v>0</v>
      </c>
      <c r="I31" s="1">
        <f t="shared" ref="I31:K31" si="12">I23-I28</f>
        <v>0</v>
      </c>
      <c r="J31" s="1">
        <f t="shared" si="12"/>
        <v>0</v>
      </c>
      <c r="K31" s="1">
        <f t="shared" si="12"/>
        <v>0</v>
      </c>
    </row>
    <row r="32" spans="1:14" ht="93.75" x14ac:dyDescent="0.25">
      <c r="A32" s="7"/>
      <c r="B32" s="11" t="s">
        <v>28</v>
      </c>
      <c r="C32" s="9" t="s">
        <v>31</v>
      </c>
      <c r="D32" s="3">
        <f>2.58/D24*100</f>
        <v>1.1358633441930088</v>
      </c>
      <c r="E32" s="3">
        <v>0</v>
      </c>
      <c r="F32" s="3">
        <v>0</v>
      </c>
      <c r="G32" s="3">
        <f>52.53/G24*100</f>
        <v>18.038528896672503</v>
      </c>
      <c r="H32" s="3">
        <v>0</v>
      </c>
      <c r="I32" s="3">
        <v>0</v>
      </c>
      <c r="J32" s="3">
        <v>0</v>
      </c>
      <c r="K32" s="3">
        <v>0</v>
      </c>
    </row>
    <row r="33" spans="1:11" ht="18.75" x14ac:dyDescent="0.25">
      <c r="A33" s="7"/>
      <c r="B33" s="17" t="s">
        <v>40</v>
      </c>
      <c r="C33" s="17"/>
      <c r="D33" s="17"/>
      <c r="E33" s="17"/>
      <c r="F33" s="17"/>
      <c r="G33" s="17"/>
      <c r="H33" s="17"/>
      <c r="I33" s="17"/>
      <c r="J33" s="17"/>
      <c r="K33" s="17"/>
    </row>
    <row r="34" spans="1:11" ht="18.75" x14ac:dyDescent="0.25">
      <c r="A34" s="7"/>
      <c r="B34" s="14">
        <v>1</v>
      </c>
      <c r="C34" s="9" t="s">
        <v>8</v>
      </c>
      <c r="D34" s="1">
        <v>228.59</v>
      </c>
      <c r="E34" s="1">
        <v>265.08999999999997</v>
      </c>
      <c r="F34" s="1">
        <v>257.10000000000002</v>
      </c>
      <c r="G34" s="1">
        <v>293.20999999999998</v>
      </c>
      <c r="H34" s="1">
        <v>166.13</v>
      </c>
      <c r="I34" s="1">
        <v>143.47</v>
      </c>
      <c r="J34" s="1">
        <v>145.72999999999999</v>
      </c>
      <c r="K34" s="1">
        <v>145.72999999999999</v>
      </c>
    </row>
    <row r="35" spans="1:11" ht="18.75" x14ac:dyDescent="0.25">
      <c r="A35" s="7"/>
      <c r="B35" s="11" t="s">
        <v>22</v>
      </c>
      <c r="C35" s="9" t="s">
        <v>9</v>
      </c>
      <c r="D35" s="3">
        <f t="shared" ref="D35:G35" si="13">D34-D36</f>
        <v>76.41</v>
      </c>
      <c r="E35" s="3">
        <f t="shared" si="13"/>
        <v>77.679999999999978</v>
      </c>
      <c r="F35" s="3">
        <f t="shared" si="13"/>
        <v>92.28000000000003</v>
      </c>
      <c r="G35" s="3">
        <f t="shared" si="13"/>
        <v>101.68999999999997</v>
      </c>
      <c r="H35" s="3">
        <f t="shared" ref="H35" si="14">H34-H36</f>
        <v>91.86999999999999</v>
      </c>
      <c r="I35" s="3">
        <f>I34-I36</f>
        <v>92.72</v>
      </c>
      <c r="J35" s="3">
        <f t="shared" ref="J35" si="15">J34-J36</f>
        <v>94.86999999999999</v>
      </c>
      <c r="K35" s="3">
        <f t="shared" ref="K35" si="16">K34-K36</f>
        <v>94.86999999999999</v>
      </c>
    </row>
    <row r="36" spans="1:11" ht="18.75" x14ac:dyDescent="0.25">
      <c r="A36" s="7"/>
      <c r="B36" s="11" t="s">
        <v>23</v>
      </c>
      <c r="C36" s="9" t="s">
        <v>10</v>
      </c>
      <c r="D36" s="1">
        <v>152.18</v>
      </c>
      <c r="E36" s="1">
        <v>187.41</v>
      </c>
      <c r="F36" s="1">
        <v>164.82</v>
      </c>
      <c r="G36" s="1">
        <v>191.52</v>
      </c>
      <c r="H36" s="1">
        <v>74.260000000000005</v>
      </c>
      <c r="I36" s="1">
        <v>50.75</v>
      </c>
      <c r="J36" s="1">
        <v>50.86</v>
      </c>
      <c r="K36" s="1">
        <v>50.86</v>
      </c>
    </row>
    <row r="37" spans="1:11" ht="18.75" x14ac:dyDescent="0.25">
      <c r="A37" s="7"/>
      <c r="B37" s="11" t="s">
        <v>24</v>
      </c>
      <c r="C37" s="9" t="s">
        <v>11</v>
      </c>
      <c r="D37" s="1">
        <f t="shared" ref="D37:E37" si="17">D36-D38</f>
        <v>88.420000000000016</v>
      </c>
      <c r="E37" s="1">
        <f t="shared" si="17"/>
        <v>114.33</v>
      </c>
      <c r="F37" s="1">
        <f>F36-F38</f>
        <v>112.57</v>
      </c>
      <c r="G37" s="1">
        <f t="shared" ref="G37:K37" si="18">G36-G38</f>
        <v>137.04000000000002</v>
      </c>
      <c r="H37" s="1">
        <f t="shared" si="18"/>
        <v>14.500000000000007</v>
      </c>
      <c r="I37" s="1">
        <f>I36-I38</f>
        <v>2.9399999999999977</v>
      </c>
      <c r="J37" s="1">
        <f t="shared" si="18"/>
        <v>3.0499999999999972</v>
      </c>
      <c r="K37" s="1">
        <f t="shared" si="18"/>
        <v>3.0499999999999972</v>
      </c>
    </row>
    <row r="38" spans="1:11" ht="18.75" x14ac:dyDescent="0.25">
      <c r="A38" s="7"/>
      <c r="B38" s="11" t="s">
        <v>25</v>
      </c>
      <c r="C38" s="9" t="s">
        <v>12</v>
      </c>
      <c r="D38" s="1">
        <v>63.76</v>
      </c>
      <c r="E38" s="1">
        <v>73.08</v>
      </c>
      <c r="F38" s="1">
        <v>52.25</v>
      </c>
      <c r="G38" s="1">
        <v>54.48</v>
      </c>
      <c r="H38" s="1">
        <v>59.76</v>
      </c>
      <c r="I38" s="1">
        <v>47.81</v>
      </c>
      <c r="J38" s="1">
        <v>47.81</v>
      </c>
      <c r="K38" s="1">
        <v>47.81</v>
      </c>
    </row>
    <row r="39" spans="1:11" ht="18.75" x14ac:dyDescent="0.25">
      <c r="A39" s="7"/>
      <c r="B39" s="14">
        <v>2</v>
      </c>
      <c r="C39" s="9" t="s">
        <v>13</v>
      </c>
      <c r="D39" s="1">
        <f t="shared" ref="D39:F39" si="19">D40</f>
        <v>235.23</v>
      </c>
      <c r="E39" s="1">
        <f t="shared" si="19"/>
        <v>269.33999999999997</v>
      </c>
      <c r="F39" s="1">
        <f t="shared" si="19"/>
        <v>250.4</v>
      </c>
      <c r="G39" s="1">
        <v>290.39</v>
      </c>
      <c r="H39" s="1">
        <v>166.13</v>
      </c>
      <c r="I39" s="1">
        <f>143.47</f>
        <v>143.47</v>
      </c>
      <c r="J39" s="1">
        <v>145.72999999999999</v>
      </c>
      <c r="K39" s="1">
        <v>145.72999999999999</v>
      </c>
    </row>
    <row r="40" spans="1:11" ht="37.5" x14ac:dyDescent="0.25">
      <c r="A40" s="7"/>
      <c r="B40" s="11" t="s">
        <v>26</v>
      </c>
      <c r="C40" s="9" t="s">
        <v>20</v>
      </c>
      <c r="D40" s="1">
        <v>235.23</v>
      </c>
      <c r="E40" s="1">
        <v>269.33999999999997</v>
      </c>
      <c r="F40" s="1">
        <v>250.4</v>
      </c>
      <c r="G40" s="1">
        <v>290.39</v>
      </c>
      <c r="H40" s="1">
        <v>166.13</v>
      </c>
      <c r="I40" s="1">
        <v>143.47</v>
      </c>
      <c r="J40" s="1">
        <v>145.72999999999999</v>
      </c>
      <c r="K40" s="1">
        <v>145.72999999999999</v>
      </c>
    </row>
    <row r="41" spans="1:11" ht="37.5" x14ac:dyDescent="0.25">
      <c r="A41" s="7"/>
      <c r="B41" s="11" t="s">
        <v>27</v>
      </c>
      <c r="C41" s="9" t="s">
        <v>21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</row>
    <row r="42" spans="1:11" ht="18.75" x14ac:dyDescent="0.25">
      <c r="A42" s="7"/>
      <c r="B42" s="14">
        <v>3</v>
      </c>
      <c r="C42" s="9" t="s">
        <v>16</v>
      </c>
      <c r="D42" s="1">
        <f>D34-D39</f>
        <v>-6.6399999999999864</v>
      </c>
      <c r="E42" s="1">
        <f t="shared" ref="E42" si="20">E34-E39</f>
        <v>-4.25</v>
      </c>
      <c r="F42" s="1">
        <f>F34-F39</f>
        <v>6.7000000000000171</v>
      </c>
      <c r="G42" s="1">
        <f t="shared" ref="G42:K42" si="21">G34-G39</f>
        <v>2.8199999999999932</v>
      </c>
      <c r="H42" s="1">
        <f>H34-H39</f>
        <v>0</v>
      </c>
      <c r="I42" s="1">
        <f t="shared" si="21"/>
        <v>0</v>
      </c>
      <c r="J42" s="1">
        <f t="shared" si="21"/>
        <v>0</v>
      </c>
      <c r="K42" s="1">
        <f t="shared" si="21"/>
        <v>0</v>
      </c>
    </row>
    <row r="43" spans="1:11" x14ac:dyDescent="0.25">
      <c r="B43" s="4"/>
      <c r="C43" s="4"/>
      <c r="D43" s="15"/>
      <c r="E43" s="15"/>
      <c r="F43" s="15"/>
      <c r="G43" s="4"/>
      <c r="H43" s="4"/>
      <c r="I43" s="4"/>
      <c r="J43" s="4"/>
      <c r="K43" s="4"/>
    </row>
    <row r="44" spans="1:11" x14ac:dyDescent="0.25">
      <c r="F44" s="16"/>
    </row>
  </sheetData>
  <mergeCells count="11">
    <mergeCell ref="B4:K4"/>
    <mergeCell ref="A5:K5"/>
    <mergeCell ref="A6:K6"/>
    <mergeCell ref="A7:K7"/>
    <mergeCell ref="H1:K1"/>
    <mergeCell ref="B12:K12"/>
    <mergeCell ref="B33:K33"/>
    <mergeCell ref="B22:K22"/>
    <mergeCell ref="B9:B10"/>
    <mergeCell ref="C9:C10"/>
    <mergeCell ref="D9:K9"/>
  </mergeCells>
  <hyperlinks>
    <hyperlink ref="A3" location="P78" display="P78"/>
  </hyperlinks>
  <pageMargins left="0.78740157480314965" right="0.39370078740157483" top="0.78740157480314965" bottom="0.78740157480314965" header="0.31496062992125984" footer="0.31496062992125984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2023-01-24T07:01:51Z</dcterms:modified>
</cp:coreProperties>
</file>